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8220" tabRatio="830" activeTab="1"/>
  </bookViews>
  <sheets>
    <sheet name="期首期末貸借対照表入力" sheetId="1" r:id="rId1"/>
    <sheet name="3期分損益計算書入力" sheetId="2" r:id="rId2"/>
    <sheet name="３期分ＣＦ計算書(計算表）" sheetId="3" r:id="rId3"/>
    <sheet name="３期分ＣＦ計算書(完成）" sheetId="4" r:id="rId4"/>
    <sheet name="主要経営分析指標の説明" sheetId="5" r:id="rId5"/>
  </sheets>
  <definedNames>
    <definedName name="_xlnm.Print_Area" localSheetId="3">'３期分ＣＦ計算書(完成）'!$A$1:$U$68</definedName>
    <definedName name="_xlnm.Print_Area" localSheetId="2">'３期分ＣＦ計算書(計算表）'!$A$1:$T$92</definedName>
    <definedName name="_xlnm.Print_Area" localSheetId="0">'期首期末貸借対照表入力'!$A$1:$S$28</definedName>
  </definedNames>
  <calcPr fullCalcOnLoad="1"/>
</workbook>
</file>

<file path=xl/sharedStrings.xml><?xml version="1.0" encoding="utf-8"?>
<sst xmlns="http://schemas.openxmlformats.org/spreadsheetml/2006/main" count="684" uniqueCount="360">
  <si>
    <t>勘定科目</t>
  </si>
  <si>
    <t>1期前</t>
  </si>
  <si>
    <t>2期前</t>
  </si>
  <si>
    <t>現・預金</t>
  </si>
  <si>
    <t>（左－右）</t>
  </si>
  <si>
    <t>現・預金の増減額</t>
  </si>
  <si>
    <t>受取手形</t>
  </si>
  <si>
    <t>売掛金</t>
  </si>
  <si>
    <t>営業収入</t>
  </si>
  <si>
    <t>支払手形</t>
  </si>
  <si>
    <t>買掛金</t>
  </si>
  <si>
    <t>商品・製品</t>
  </si>
  <si>
    <t>材料</t>
  </si>
  <si>
    <t>仕入支出</t>
  </si>
  <si>
    <t>未払給与</t>
  </si>
  <si>
    <t>退職給与引当金</t>
  </si>
  <si>
    <t>人件費支出</t>
  </si>
  <si>
    <t>＋受取配当金</t>
  </si>
  <si>
    <t>＋受取利息</t>
  </si>
  <si>
    <t>未収収益</t>
  </si>
  <si>
    <t>未収利息</t>
  </si>
  <si>
    <t>前払利息</t>
  </si>
  <si>
    <t>未払利息</t>
  </si>
  <si>
    <t>期中支払利息△</t>
  </si>
  <si>
    <t>支払い法人税等△</t>
  </si>
  <si>
    <t>租税公課△</t>
  </si>
  <si>
    <t>仮払消費税</t>
  </si>
  <si>
    <t>未払法人税</t>
  </si>
  <si>
    <t>法人税等の支払額</t>
  </si>
  <si>
    <t>その他の流動資産</t>
  </si>
  <si>
    <t>その他販管費△</t>
  </si>
  <si>
    <t>仕掛品</t>
  </si>
  <si>
    <t>その他営業支出</t>
  </si>
  <si>
    <t>＋資産等の評価益</t>
  </si>
  <si>
    <t>△資産等の評価損</t>
  </si>
  <si>
    <t>＋資産売却益</t>
  </si>
  <si>
    <t>△資産売却・除却損</t>
  </si>
  <si>
    <t>有価証券</t>
  </si>
  <si>
    <t>貸付金</t>
  </si>
  <si>
    <t>投資等計</t>
  </si>
  <si>
    <t>繰延資産計</t>
  </si>
  <si>
    <t>投資ＣＦ</t>
  </si>
  <si>
    <t>短期借入金</t>
  </si>
  <si>
    <t>長期借入金</t>
  </si>
  <si>
    <t>社債</t>
  </si>
  <si>
    <t>資本金</t>
  </si>
  <si>
    <t>配当金の支払額△</t>
  </si>
  <si>
    <t>財務ＣＦ</t>
  </si>
  <si>
    <t>税引後当期純利益</t>
  </si>
  <si>
    <t>資本金以外の純資産</t>
  </si>
  <si>
    <t>総資産</t>
  </si>
  <si>
    <t>総資本</t>
  </si>
  <si>
    <t>小計</t>
  </si>
  <si>
    <t>営業ＣＦ</t>
  </si>
  <si>
    <t>Ｂ</t>
  </si>
  <si>
    <t>＋期中純売上高</t>
  </si>
  <si>
    <t>前受利息</t>
  </si>
  <si>
    <t>直近～1年前</t>
  </si>
  <si>
    <t>1年前～2年前</t>
  </si>
  <si>
    <t>2年前～3年前</t>
  </si>
  <si>
    <t>△→</t>
  </si>
  <si>
    <t>+↓</t>
  </si>
  <si>
    <t>Ａ</t>
  </si>
  <si>
    <t>→</t>
  </si>
  <si>
    <t>Ｃ</t>
  </si>
  <si>
    <t>←</t>
  </si>
  <si>
    <t>Ｆ</t>
  </si>
  <si>
    <t>Ｇ</t>
  </si>
  <si>
    <t>Ｄ</t>
  </si>
  <si>
    <t>Ｌ</t>
  </si>
  <si>
    <t>Ｊ</t>
  </si>
  <si>
    <t>2年前～3年前</t>
  </si>
  <si>
    <t>Ａ</t>
  </si>
  <si>
    <t>Ｃ</t>
  </si>
  <si>
    <t>Ｊ</t>
  </si>
  <si>
    <t>Ｌ</t>
  </si>
  <si>
    <t>Ｈ</t>
  </si>
  <si>
    <t>Ｍ＝Ｋ＋Ｌ</t>
  </si>
  <si>
    <t>その他流動負債</t>
  </si>
  <si>
    <t>その他流動負債</t>
  </si>
  <si>
    <t>フリーＣＦ</t>
  </si>
  <si>
    <t>Ｋ＝Ｉ＋Ｊ</t>
  </si>
  <si>
    <t>Ｆ</t>
  </si>
  <si>
    <t>Ｇ</t>
  </si>
  <si>
    <t>1期前期末</t>
  </si>
  <si>
    <t>2期前期末</t>
  </si>
  <si>
    <t>3期前期末</t>
  </si>
  <si>
    <t>最近期</t>
  </si>
  <si>
    <t>純売上高</t>
  </si>
  <si>
    <t>売上原価</t>
  </si>
  <si>
    <t>当期商品仕入高</t>
  </si>
  <si>
    <t>合計</t>
  </si>
  <si>
    <t>売上総利益</t>
  </si>
  <si>
    <t>製品製造原価</t>
  </si>
  <si>
    <t>販売費及び一般管理費</t>
  </si>
  <si>
    <t>人件費</t>
  </si>
  <si>
    <t>減価償却費</t>
  </si>
  <si>
    <t>租税公課</t>
  </si>
  <si>
    <t>その他販管費</t>
  </si>
  <si>
    <t>営業利益</t>
  </si>
  <si>
    <t>受取利息</t>
  </si>
  <si>
    <t>受取配当金</t>
  </si>
  <si>
    <t>その他営業外収益</t>
  </si>
  <si>
    <t>＋期中その他営業外収益</t>
  </si>
  <si>
    <t>営業外収益</t>
  </si>
  <si>
    <t>営業外費用</t>
  </si>
  <si>
    <t>支払利息</t>
  </si>
  <si>
    <t>その他営業外費用</t>
  </si>
  <si>
    <t>その他営業外費用△</t>
  </si>
  <si>
    <t>経常利益</t>
  </si>
  <si>
    <t>資産等の売却益</t>
  </si>
  <si>
    <t>資産売却・除却損</t>
  </si>
  <si>
    <t>資産等の評価損</t>
  </si>
  <si>
    <t>税引前当期純利益</t>
  </si>
  <si>
    <t>法人税等</t>
  </si>
  <si>
    <t>当期製品製造原価</t>
  </si>
  <si>
    <t>原材料</t>
  </si>
  <si>
    <t>期首材料棚卸高</t>
  </si>
  <si>
    <t>当期材料仕入高</t>
  </si>
  <si>
    <t>期末材料棚卸高</t>
  </si>
  <si>
    <t>製造経費</t>
  </si>
  <si>
    <t>その他製造経費△</t>
  </si>
  <si>
    <t>その他製造経費</t>
  </si>
  <si>
    <t>期首仕掛品棚卸高</t>
  </si>
  <si>
    <t>期末仕掛品棚卸高</t>
  </si>
  <si>
    <t>資産等の評価益</t>
  </si>
  <si>
    <t>期中役員賞与支出△</t>
  </si>
  <si>
    <t>期中役員報酬支出△</t>
  </si>
  <si>
    <t>役員報酬</t>
  </si>
  <si>
    <t>1期前</t>
  </si>
  <si>
    <t>株主資本等変動計算の利益処分期</t>
  </si>
  <si>
    <t>配当金</t>
  </si>
  <si>
    <t>役員賞与</t>
  </si>
  <si>
    <t>当期総製造費用</t>
  </si>
  <si>
    <t>有形・無形固定資産計</t>
  </si>
  <si>
    <t>有形・無形固定資産計</t>
  </si>
  <si>
    <t>最近期末</t>
  </si>
  <si>
    <t>１期前期末</t>
  </si>
  <si>
    <t>２期前期末</t>
  </si>
  <si>
    <t>その他特別利益</t>
  </si>
  <si>
    <t>その他特別損失</t>
  </si>
  <si>
    <t>利息等の支払額</t>
  </si>
  <si>
    <t>利息及び配当金等の受取額</t>
  </si>
  <si>
    <t>＋その他特別利益</t>
  </si>
  <si>
    <t>その他特別損失△</t>
  </si>
  <si>
    <t>△減価償却費調整（販管費）</t>
  </si>
  <si>
    <t>△減価償却費調整（製造原価）</t>
  </si>
  <si>
    <t>未払消費税</t>
  </si>
  <si>
    <t>Ｍ</t>
  </si>
  <si>
    <t>債務償還年数(年）</t>
  </si>
  <si>
    <t>期中製造原価人件費支出△</t>
  </si>
  <si>
    <t>期中販管費人件費支出△</t>
  </si>
  <si>
    <t>当期商品原価△</t>
  </si>
  <si>
    <t>当期材料原価△</t>
  </si>
  <si>
    <t>※当期（商品・材料）原価△＝－期首棚卸－当期仕入高＋期末棚卸高</t>
  </si>
  <si>
    <t>前払金</t>
  </si>
  <si>
    <t>前受金</t>
  </si>
  <si>
    <t>※上記の分子の数字は終了期末の数字を、分母は期間数値を利用してください。</t>
  </si>
  <si>
    <t>必要運転資金</t>
  </si>
  <si>
    <t>期首（商品・製品）棚卸高</t>
  </si>
  <si>
    <t>期末（商品・製品）棚卸高</t>
  </si>
  <si>
    <t>支払手形の増減額</t>
  </si>
  <si>
    <t>買掛金の増減額</t>
  </si>
  <si>
    <t>未払給与の増減額</t>
  </si>
  <si>
    <t>退職給与引当金の増減額</t>
  </si>
  <si>
    <t>短期借入金の増減額</t>
  </si>
  <si>
    <t>長期借入金の増減額</t>
  </si>
  <si>
    <t>社債の増減額</t>
  </si>
  <si>
    <t>資本金の増減額</t>
  </si>
  <si>
    <t>資本金以外の純資産の増減額</t>
  </si>
  <si>
    <t>3年前～2年前</t>
  </si>
  <si>
    <t>2年前～1年前</t>
  </si>
  <si>
    <t>1年前～直近</t>
  </si>
  <si>
    <t>流動比率</t>
  </si>
  <si>
    <t>固定長期適合率</t>
  </si>
  <si>
    <t>自己資本比率</t>
  </si>
  <si>
    <t>CF版ｲﾝﾀﾚｽﾄ・ｶﾊﾞﾚｯｼﾞ・ﾚｼｵ</t>
  </si>
  <si>
    <t>CF版当座比率</t>
  </si>
  <si>
    <t>安全性分析</t>
  </si>
  <si>
    <t>効率性分析</t>
  </si>
  <si>
    <t>売上債権回転期間</t>
  </si>
  <si>
    <t>買入債務回転期間</t>
  </si>
  <si>
    <t>棚卸資産回転期間</t>
  </si>
  <si>
    <t>生産性分析</t>
  </si>
  <si>
    <t>付加価値率</t>
  </si>
  <si>
    <t>労働分配率</t>
  </si>
  <si>
    <t>(単位：</t>
  </si>
  <si>
    <t>(単位：</t>
  </si>
  <si>
    <t>外注加工費</t>
  </si>
  <si>
    <t>外注加工費△</t>
  </si>
  <si>
    <t>期首期末仕掛品調整△</t>
  </si>
  <si>
    <t>I=E～H</t>
  </si>
  <si>
    <t>E=A～D</t>
  </si>
  <si>
    <t>(単位</t>
  </si>
  <si>
    <t>必要運転資金＝（受取手形＋売掛金＋商品・製品）－（支払手形＋買掛金）</t>
  </si>
  <si>
    <t>受取手形の増減額</t>
  </si>
  <si>
    <t>売掛金の増減額</t>
  </si>
  <si>
    <t>Ｍ＝－ア</t>
  </si>
  <si>
    <t>未収収益の増減額</t>
  </si>
  <si>
    <t>未収利息の増減額</t>
  </si>
  <si>
    <t>未払利息の増減額</t>
  </si>
  <si>
    <t>未払消費税の増減額</t>
  </si>
  <si>
    <t>未払法人税の増減額</t>
  </si>
  <si>
    <t>その他流動負債の増減額</t>
  </si>
  <si>
    <t>E=Ａ＋Ｂ＋Ｃ＋Ｄ</t>
  </si>
  <si>
    <t>I=Ｅ＋Ｆ＋Ｇ＋Ｈ</t>
  </si>
  <si>
    <t>D</t>
  </si>
  <si>
    <t>H</t>
  </si>
  <si>
    <t>G</t>
  </si>
  <si>
    <t>C</t>
  </si>
  <si>
    <t>B</t>
  </si>
  <si>
    <t>前受金の増減額</t>
  </si>
  <si>
    <t>前払金の増減額</t>
  </si>
  <si>
    <t>商品・製品の増減額</t>
  </si>
  <si>
    <t>材料の増減額</t>
  </si>
  <si>
    <t>前受利息の増減額</t>
  </si>
  <si>
    <t>前払利息の増減額</t>
  </si>
  <si>
    <t>その他流動資産の増減額</t>
  </si>
  <si>
    <t>仕掛品の増減額</t>
  </si>
  <si>
    <t>仮払消費税の増減額</t>
  </si>
  <si>
    <t>CF版荒利益</t>
  </si>
  <si>
    <t>有価証券の増減額</t>
  </si>
  <si>
    <t>貸付金の増減額</t>
  </si>
  <si>
    <t>有形・無形固定資産計の増減額</t>
  </si>
  <si>
    <t>投資等計の増減額</t>
  </si>
  <si>
    <t>繰延資産計の増減額</t>
  </si>
  <si>
    <t>営業CF</t>
  </si>
  <si>
    <t>直接法によるｷｬｯｼｭ･ﾌﾛｰ計算書</t>
  </si>
  <si>
    <t>主要経営分析一覧表</t>
  </si>
  <si>
    <t>J</t>
  </si>
  <si>
    <t>I</t>
  </si>
  <si>
    <t>K＝I+J</t>
  </si>
  <si>
    <t>L</t>
  </si>
  <si>
    <t>M=K+L</t>
  </si>
  <si>
    <t>債務償還年数＝（短期借入金＋長期借入金ー運転資金ー現・預金）÷（税引後当期純利益＋減価償却費）</t>
  </si>
  <si>
    <t>A</t>
  </si>
  <si>
    <t>F</t>
  </si>
  <si>
    <t>ア</t>
  </si>
  <si>
    <t>イ</t>
  </si>
  <si>
    <t>ウ</t>
  </si>
  <si>
    <t>エ</t>
  </si>
  <si>
    <t>オ</t>
  </si>
  <si>
    <t>サ</t>
  </si>
  <si>
    <t>セ</t>
  </si>
  <si>
    <t>ソ</t>
  </si>
  <si>
    <t>タ</t>
  </si>
  <si>
    <t>チ</t>
  </si>
  <si>
    <t>ナ</t>
  </si>
  <si>
    <t>ニ</t>
  </si>
  <si>
    <t>ヌ</t>
  </si>
  <si>
    <t>ネ</t>
  </si>
  <si>
    <t>ネ</t>
  </si>
  <si>
    <t>ナ</t>
  </si>
  <si>
    <t>ニ</t>
  </si>
  <si>
    <t>ヌ</t>
  </si>
  <si>
    <t>カ</t>
  </si>
  <si>
    <t>キ</t>
  </si>
  <si>
    <t>ク</t>
  </si>
  <si>
    <t>ケ</t>
  </si>
  <si>
    <t>コ</t>
  </si>
  <si>
    <t>シ</t>
  </si>
  <si>
    <t>ス</t>
  </si>
  <si>
    <t>ノ</t>
  </si>
  <si>
    <t>ハ</t>
  </si>
  <si>
    <t>ヒ</t>
  </si>
  <si>
    <t>フ</t>
  </si>
  <si>
    <t>ヘ</t>
  </si>
  <si>
    <t>ホ</t>
  </si>
  <si>
    <t>マ</t>
  </si>
  <si>
    <t>ミ</t>
  </si>
  <si>
    <t>ム</t>
  </si>
  <si>
    <t>メ</t>
  </si>
  <si>
    <t>モ</t>
  </si>
  <si>
    <t>あ</t>
  </si>
  <si>
    <t>い</t>
  </si>
  <si>
    <t>う</t>
  </si>
  <si>
    <t>え</t>
  </si>
  <si>
    <t>お</t>
  </si>
  <si>
    <t>か</t>
  </si>
  <si>
    <t>き</t>
  </si>
  <si>
    <t>く</t>
  </si>
  <si>
    <t>け</t>
  </si>
  <si>
    <t>こ</t>
  </si>
  <si>
    <t>ヘ</t>
  </si>
  <si>
    <t>さ</t>
  </si>
  <si>
    <t>し</t>
  </si>
  <si>
    <t>す</t>
  </si>
  <si>
    <t>せ</t>
  </si>
  <si>
    <t>そ</t>
  </si>
  <si>
    <t>た</t>
  </si>
  <si>
    <t>ち</t>
  </si>
  <si>
    <t>つ</t>
  </si>
  <si>
    <t>て</t>
  </si>
  <si>
    <t>と</t>
  </si>
  <si>
    <t>な</t>
  </si>
  <si>
    <t>に</t>
  </si>
  <si>
    <t>ぬ</t>
  </si>
  <si>
    <t>ね</t>
  </si>
  <si>
    <t>の</t>
  </si>
  <si>
    <t>は</t>
  </si>
  <si>
    <t>ま</t>
  </si>
  <si>
    <t>ひ</t>
  </si>
  <si>
    <t>Ａ＝に＋イ＋ウ＋ナ</t>
  </si>
  <si>
    <t>B=あ＋い＋ニ＋ヌ＋エ＋オ＋カ</t>
  </si>
  <si>
    <t>F=ネ＋ぬ＋ね＋の＋は＋キ＋ク</t>
  </si>
  <si>
    <t>C=う＋え＋お＋か＋ノ＋ハ</t>
  </si>
  <si>
    <t>G=ヒ＋ケ＋き＋く</t>
  </si>
  <si>
    <t>H=コ＋け＋こ＋フ＋ヘ</t>
  </si>
  <si>
    <t>D=ホ＋さ＋サ＋シ＋し＋す＋せ＋そ</t>
  </si>
  <si>
    <t>J=た＋ち＋つ＋て＋と＋な＋ス＋セ＋ソ＋タ＋チ</t>
  </si>
  <si>
    <t>L=ひ＋マ＋ミ＋ム＋メ</t>
  </si>
  <si>
    <t>は</t>
  </si>
  <si>
    <t>モ</t>
  </si>
  <si>
    <t>生産性分析</t>
  </si>
  <si>
    <t>CF版ｲﾝﾀｰﾚｽﾄ・ｶﾊﾞﾚｯｼﾞ・ﾚｼｵ</t>
  </si>
  <si>
    <t>債務償還年数</t>
  </si>
  <si>
    <t>＝</t>
  </si>
  <si>
    <t>流動負債</t>
  </si>
  <si>
    <t>流動負債計</t>
  </si>
  <si>
    <t>流動資産計</t>
  </si>
  <si>
    <t>×１００（％）</t>
  </si>
  <si>
    <t>×１００（％）</t>
  </si>
  <si>
    <t>（倍）</t>
  </si>
  <si>
    <t>(年）</t>
  </si>
  <si>
    <t>）</t>
  </si>
  <si>
    <t>円</t>
  </si>
  <si>
    <t>千円</t>
  </si>
  <si>
    <t>百万円</t>
  </si>
  <si>
    <t>流動資産</t>
  </si>
  <si>
    <t>有形・無形固定資産計＋投資等計</t>
  </si>
  <si>
    <t>固定負債計</t>
  </si>
  <si>
    <t>純資産計</t>
  </si>
  <si>
    <t>固定負債計＋純資産計</t>
  </si>
  <si>
    <t>純資産計</t>
  </si>
  <si>
    <t>営業CF＋支払利息・割引料＋法人税等</t>
  </si>
  <si>
    <t>支払利息・割引料</t>
  </si>
  <si>
    <t>本業であがるキャッシュ・フローは、支払利息の何倍かを示す返済能力の指標。１倍を割り込むと、危険兆候！</t>
  </si>
  <si>
    <t>高いほど負債（借金）が少ないことになり、結果として借入金利の負担が少なく、資金の返済期限がないため資金繰りが楽である等の理由から健全な経営であることを示す。</t>
  </si>
  <si>
    <t>（日）</t>
  </si>
  <si>
    <t>期首・期末の売掛金平均＋期首・期末の受取手形平均</t>
  </si>
  <si>
    <t>期首・期末の買掛金平均＋期首・期末の支払手形平均</t>
  </si>
  <si>
    <t>売上高÷３６５</t>
  </si>
  <si>
    <t>期首・期末の棚卸資産の平均</t>
  </si>
  <si>
    <t>経常利益＋人件費＋利息等金融費用＋租税公課＋減価償却費</t>
  </si>
  <si>
    <t>売上高</t>
  </si>
  <si>
    <t>売上高に対する企業が事業活動を通じて新たに生み出した価値の割合。企業は、生産活動や販売活動などを通じて利益を上げるばかりでなく、人材を雇用したり、税負担や金利負担をまかなったりすることで社会的にさらに貢献している存在である。</t>
  </si>
  <si>
    <t>流動負債を流動資産がどの程度カバーしているかを示す比率。この比率が高いほど、短期的な資金繰りに余裕があることを示す。ただし、棚卸資産の増加もこの比率上昇に関与するので、在庫状況チェックも同時に行う必要がある。１００％以下なら自転車操業！</t>
  </si>
  <si>
    <t>営業活動から稼いだキャッシュ・フローで、どれだけ流動負債を返済できるかを示したもの。かなり厳密な短期の安全性を測る指標。</t>
  </si>
  <si>
    <t>営業収入－仕入支出</t>
  </si>
  <si>
    <t>業種に関わらず、正味で計算されるキャッシュ・フロー版の荒利益額。確保が十分でないと、事業のあり方を再検討する必要が出てくる。</t>
  </si>
  <si>
    <t>短期借入金＋長期借入金－運転資金－現・預金</t>
  </si>
  <si>
    <t>税引後当期純利益＋減価償却費</t>
  </si>
  <si>
    <t>（受取手形＋売掛金＋商品・製品）－（支払手形＋買掛金）</t>
  </si>
  <si>
    <r>
      <t>固定資産が短期的資金でまかなわれていると、資金繰りに影響が出る。固定資産は長期資金である固定負債と自己資本で賄われているのが理想。１００％以下が基本！</t>
    </r>
    <r>
      <rPr>
        <b/>
        <sz val="10"/>
        <rFont val="ＭＳ Ｐゴシック"/>
        <family val="3"/>
      </rPr>
      <t>（下がる方が良い指標）</t>
    </r>
  </si>
  <si>
    <r>
      <t>今ある有利子負債が完済となるまで、何年かかるかを測る財務指標。銀行において、融資先企業を格付するのに重要な指標の一つとなっている。</t>
    </r>
    <r>
      <rPr>
        <b/>
        <sz val="10"/>
        <rFont val="ＭＳ Ｐゴシック"/>
        <family val="3"/>
      </rPr>
      <t>（下がる方が良い指標）</t>
    </r>
  </si>
  <si>
    <r>
      <t>企業の収益上は「人件費」は低い方が望ましいが、従業員のモラール低下のおそれがある。まずは「付加価値」を高めて、「労働分配率」を適正水準に維持し、高賃金、高労働生産性を実現することが望ましい。「付加価値」を高めるには、業務の効率化などにより、1人当たり付加価値である「労働生産性」を高めることがポイント。</t>
    </r>
    <r>
      <rPr>
        <b/>
        <sz val="10"/>
        <rFont val="ＭＳ Ｐゴシック"/>
        <family val="3"/>
      </rPr>
      <t>（下がる方が良い指標）</t>
    </r>
  </si>
  <si>
    <r>
      <t>棚卸資産とは製品、商品、材料、部品、仕掛品など棚卸された資産を言う。棚卸資産の平均的な在庫期間を表わす指標。在庫の増加は、探す手間・探す人材・探す時間・余計な場所・購入代金の金融費用が上に発生する。</t>
    </r>
    <r>
      <rPr>
        <b/>
        <sz val="10"/>
        <rFont val="ＭＳ Ｐゴシック"/>
        <family val="3"/>
      </rPr>
      <t>（下がる方が良い指標）</t>
    </r>
  </si>
  <si>
    <r>
      <t>売上債権の回転期間が長ければ長いほど与信リスクが高くなり、運転資金需要が発生することから資金コストも増加する。売上債権を回収する期間は短い方が良い。</t>
    </r>
    <r>
      <rPr>
        <b/>
        <sz val="10"/>
        <rFont val="ＭＳ Ｐゴシック"/>
        <family val="3"/>
      </rPr>
      <t>（下がる方が良い指標）</t>
    </r>
  </si>
  <si>
    <r>
      <t>買入債務とは仕入に伴う債務の合計額で、買掛金と支払手形の合計額を言う。この買入債務を支払うのに、何日分の売上高が必要かを表す指標。</t>
    </r>
    <r>
      <rPr>
        <b/>
        <sz val="10"/>
        <rFont val="ＭＳ Ｐゴシック"/>
        <family val="3"/>
      </rPr>
      <t>（下がる方が良い指標）</t>
    </r>
  </si>
  <si>
    <t>事業を継続する上で、必要となる金額。未だ資金になっていない額面から、払わなくて済んでいる額面を引いた金額なので、当面の用立て資金額を示す。事業を拡大する時にはつられて大きくなりやすいので、手元資金を十二分に用意しておく必要があ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</si>
</sst>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日&quot;"/>
    <numFmt numFmtId="178" formatCode="#,###&quot;倍&quot;"/>
    <numFmt numFmtId="179" formatCode="&quot;（単位&quot;#,###&quot;円）&quot;"/>
    <numFmt numFmtId="180" formatCode="&quot;（単位：&quot;#,###&quot;円）&quot;"/>
    <numFmt numFmtId="181" formatCode="#,###&quot;円）&quot;"/>
    <numFmt numFmtId="182" formatCode="#,###.0&quot;日&quot;"/>
    <numFmt numFmtId="183" formatCode="#,###.00&quot;日&quot;"/>
    <numFmt numFmtId="184" formatCode="#,###.000&quot;日&quot;"/>
    <numFmt numFmtId="185" formatCode="0.0%"/>
    <numFmt numFmtId="186" formatCode="#,###.0&quot;倍&quot;"/>
    <numFmt numFmtId="187" formatCode="#,##0_ "/>
    <numFmt numFmtId="188" formatCode="&quot;（&quot;#,###&quot;円）&quot;"/>
    <numFmt numFmtId="189" formatCode="&quot;（&quot;#,###&quot;）&quot;"/>
    <numFmt numFmtId="190" formatCode="&quot;（&quot;??&quot;）&quot;"/>
  </numFmts>
  <fonts count="53">
    <font>
      <sz val="11"/>
      <name val="ＭＳ Ｐゴシック"/>
      <family val="3"/>
    </font>
    <font>
      <sz val="6"/>
      <name val="ＭＳ Ｐゴシック"/>
      <family val="3"/>
    </font>
    <font>
      <b/>
      <sz val="11"/>
      <name val="ＭＳ Ｐゴシック"/>
      <family val="3"/>
    </font>
    <font>
      <sz val="8"/>
      <name val="ＭＳ Ｐゴシック"/>
      <family val="3"/>
    </font>
    <font>
      <sz val="10"/>
      <name val="ＭＳ Ｐゴシック"/>
      <family val="3"/>
    </font>
    <font>
      <sz val="9"/>
      <name val="ＭＳ Ｐゴシック"/>
      <family val="3"/>
    </font>
    <font>
      <b/>
      <sz val="9"/>
      <name val="ＭＳ Ｐゴシック"/>
      <family val="3"/>
    </font>
    <font>
      <sz val="8"/>
      <name val="ＭＳ Ｐ明朝"/>
      <family val="1"/>
    </font>
    <font>
      <sz val="11"/>
      <name val="ＭＳ Ｐ明朝"/>
      <family val="1"/>
    </font>
    <font>
      <sz val="9"/>
      <name val="ＭＳ Ｐ明朝"/>
      <family val="1"/>
    </font>
    <font>
      <b/>
      <sz val="9"/>
      <name val="ＭＳ Ｐ明朝"/>
      <family val="1"/>
    </font>
    <font>
      <b/>
      <sz val="11"/>
      <name val="ＭＳ Ｐ明朝"/>
      <family val="1"/>
    </font>
    <font>
      <b/>
      <sz val="12"/>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1"/>
      <color theme="11"/>
      <name val="ＭＳ Ｐゴシック"/>
      <family val="3"/>
    </font>
    <font>
      <sz val="11"/>
      <color rgb="FF006100"/>
      <name val="Calibri"/>
      <family val="3"/>
    </font>
    <font>
      <sz val="11"/>
      <color theme="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0" tint="-0.24997000396251678"/>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color indexed="63"/>
      </bottom>
    </border>
    <border>
      <left style="thin"/>
      <right style="medium"/>
      <top style="thin"/>
      <bottom>
        <color indexed="63"/>
      </bottom>
    </border>
    <border>
      <left style="thin"/>
      <right style="medium"/>
      <top style="double"/>
      <bottom style="thin"/>
    </border>
    <border>
      <left>
        <color indexed="63"/>
      </left>
      <right style="thin"/>
      <top style="double"/>
      <bottom style="thin"/>
    </border>
    <border>
      <left style="thin"/>
      <right style="thin"/>
      <top style="thin"/>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color indexed="63"/>
      </top>
      <bottom>
        <color indexed="63"/>
      </bottom>
    </border>
    <border>
      <left style="thin"/>
      <right style="medium"/>
      <top style="thin"/>
      <bottom style="hair"/>
    </border>
    <border>
      <left style="thin"/>
      <right style="medium"/>
      <top style="hair"/>
      <bottom style="hair"/>
    </border>
    <border>
      <left style="thin"/>
      <right style="medium"/>
      <top style="hair"/>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hair"/>
      <bottom>
        <color indexed="63"/>
      </bottom>
    </border>
    <border>
      <left style="medium"/>
      <right style="medium"/>
      <top>
        <color indexed="63"/>
      </top>
      <bottom style="medium"/>
    </border>
    <border>
      <left style="medium"/>
      <right style="thin"/>
      <top>
        <color indexed="63"/>
      </top>
      <bottom style="hair"/>
    </border>
    <border>
      <left style="medium"/>
      <right>
        <color indexed="63"/>
      </right>
      <top style="medium"/>
      <bottom>
        <color indexed="63"/>
      </bottom>
    </border>
    <border>
      <left style="thin"/>
      <right>
        <color indexed="63"/>
      </right>
      <top style="thin"/>
      <bottom style="thin"/>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color indexed="63"/>
      </left>
      <right style="medium">
        <color indexed="10"/>
      </right>
      <top style="thin"/>
      <bottom>
        <color indexed="63"/>
      </bottom>
    </border>
    <border diagonalUp="1" diagonalDown="1">
      <left style="thin"/>
      <right style="thin"/>
      <top style="thin"/>
      <bottom style="thin"/>
      <diagonal style="hair"/>
    </border>
    <border>
      <left style="thin"/>
      <right style="medium"/>
      <top style="thin"/>
      <bottom style="thin"/>
    </border>
    <border>
      <left>
        <color indexed="63"/>
      </left>
      <right style="thin"/>
      <top style="thin"/>
      <bottom style="thin"/>
    </border>
    <border>
      <left style="thin"/>
      <right style="thin"/>
      <top style="hair"/>
      <bottom style="thin"/>
    </border>
    <border>
      <left style="medium"/>
      <right style="thin"/>
      <top style="medium"/>
      <bottom>
        <color indexed="63"/>
      </bottom>
    </border>
    <border>
      <left>
        <color indexed="63"/>
      </left>
      <right>
        <color indexed="63"/>
      </right>
      <top style="mediumDashed"/>
      <bottom>
        <color indexed="63"/>
      </bottom>
    </border>
    <border>
      <left>
        <color indexed="63"/>
      </left>
      <right style="medium"/>
      <top style="mediumDashed"/>
      <bottom>
        <color indexed="63"/>
      </bottom>
    </border>
    <border>
      <left style="mediumDashed"/>
      <right>
        <color indexed="63"/>
      </right>
      <top>
        <color indexed="63"/>
      </top>
      <bottom>
        <color indexed="63"/>
      </bottom>
    </border>
    <border>
      <left style="medium">
        <color indexed="12"/>
      </left>
      <right>
        <color indexed="63"/>
      </right>
      <top style="medium">
        <color indexed="12"/>
      </top>
      <bottom style="medium">
        <color indexed="12"/>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color indexed="57"/>
      </top>
      <bottom>
        <color indexed="63"/>
      </bottom>
    </border>
    <border>
      <left>
        <color indexed="63"/>
      </left>
      <right>
        <color indexed="63"/>
      </right>
      <top style="thin"/>
      <bottom>
        <color indexed="63"/>
      </bottom>
    </border>
    <border>
      <left style="medium">
        <color indexed="57"/>
      </left>
      <right>
        <color indexed="63"/>
      </right>
      <top style="thin"/>
      <bottom>
        <color indexed="63"/>
      </bottom>
    </border>
    <border>
      <left>
        <color indexed="63"/>
      </left>
      <right style="medium"/>
      <top style="thin"/>
      <bottom style="thin"/>
    </border>
    <border>
      <left>
        <color indexed="63"/>
      </left>
      <right style="medium"/>
      <top>
        <color indexed="63"/>
      </top>
      <bottom style="thin"/>
    </border>
    <border>
      <left style="medium"/>
      <right>
        <color indexed="63"/>
      </right>
      <top style="medium">
        <color indexed="12"/>
      </top>
      <bottom style="medium">
        <color indexed="12"/>
      </bottom>
    </border>
    <border>
      <left style="medium"/>
      <right>
        <color indexed="63"/>
      </right>
      <top style="mediumDashDotDot"/>
      <bottom>
        <color indexed="63"/>
      </bottom>
    </border>
    <border>
      <left>
        <color indexed="63"/>
      </left>
      <right>
        <color indexed="63"/>
      </right>
      <top style="mediumDashDotDot"/>
      <bottom>
        <color indexed="63"/>
      </bottom>
    </border>
    <border>
      <left style="medium"/>
      <right>
        <color indexed="63"/>
      </right>
      <top>
        <color indexed="63"/>
      </top>
      <bottom style="mediumDashDotDot"/>
    </border>
    <border>
      <left>
        <color indexed="63"/>
      </left>
      <right>
        <color indexed="63"/>
      </right>
      <top>
        <color indexed="63"/>
      </top>
      <bottom style="mediumDashDotDot"/>
    </border>
    <border>
      <left>
        <color indexed="63"/>
      </left>
      <right style="mediumDashed"/>
      <top style="mediumDashed"/>
      <bottom>
        <color indexed="63"/>
      </bottom>
    </border>
    <border>
      <left>
        <color indexed="63"/>
      </left>
      <right style="mediumDashed"/>
      <top>
        <color indexed="63"/>
      </top>
      <bottom>
        <color indexed="63"/>
      </bottom>
    </border>
    <border>
      <left>
        <color indexed="63"/>
      </left>
      <right style="mediumDashed"/>
      <top>
        <color indexed="63"/>
      </top>
      <bottom style="mediumDashed"/>
    </border>
    <border>
      <left style="medium"/>
      <right>
        <color indexed="63"/>
      </right>
      <top style="mediumDashed"/>
      <bottom>
        <color indexed="63"/>
      </bottom>
    </border>
    <border>
      <left style="mediumDashed"/>
      <right>
        <color indexed="63"/>
      </right>
      <top>
        <color indexed="63"/>
      </top>
      <bottom style="mediumDashed"/>
    </border>
    <border>
      <left style="thin"/>
      <right>
        <color indexed="63"/>
      </right>
      <top>
        <color indexed="63"/>
      </top>
      <bottom>
        <color indexed="63"/>
      </bottom>
    </border>
    <border>
      <left>
        <color indexed="63"/>
      </left>
      <right style="mediumDashDotDot"/>
      <top style="mediumDashDotDot"/>
      <bottom>
        <color indexed="63"/>
      </bottom>
    </border>
    <border>
      <left>
        <color indexed="63"/>
      </left>
      <right style="mediumDashDotDot"/>
      <top>
        <color indexed="63"/>
      </top>
      <bottom>
        <color indexed="63"/>
      </bottom>
    </border>
    <border>
      <left>
        <color indexed="63"/>
      </left>
      <right style="mediumDashDotDot"/>
      <top>
        <color indexed="63"/>
      </top>
      <bottom style="mediumDashDotDot"/>
    </border>
    <border>
      <left style="mediumDashed"/>
      <right>
        <color indexed="63"/>
      </right>
      <top style="mediumDashed"/>
      <bottom>
        <color indexed="63"/>
      </bottom>
    </border>
    <border>
      <left style="medium"/>
      <right>
        <color indexed="63"/>
      </right>
      <top style="medium">
        <color indexed="20"/>
      </top>
      <bottom style="thin"/>
    </border>
    <border>
      <left style="medium"/>
      <right style="thin"/>
      <top>
        <color indexed="63"/>
      </top>
      <bottom style="thin"/>
    </border>
    <border>
      <left style="thin"/>
      <right style="medium"/>
      <top>
        <color indexed="63"/>
      </top>
      <bottom>
        <color indexed="63"/>
      </bottom>
    </border>
    <border>
      <left style="medium"/>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style="thin"/>
      <top style="thin"/>
      <bottom style="hair"/>
    </border>
    <border>
      <left style="thin"/>
      <right>
        <color indexed="63"/>
      </right>
      <top style="thin"/>
      <bottom style="hair"/>
    </border>
    <border>
      <left>
        <color indexed="63"/>
      </left>
      <right style="thin"/>
      <top style="thin"/>
      <bottom style="hair"/>
    </border>
    <border>
      <left>
        <color indexed="63"/>
      </left>
      <right style="thin"/>
      <top style="thin"/>
      <bottom>
        <color indexed="63"/>
      </bottom>
    </border>
    <border>
      <left style="thin"/>
      <right style="thin"/>
      <top style="medium"/>
      <bottom>
        <color indexed="63"/>
      </bottom>
    </border>
    <border>
      <left style="thin"/>
      <right>
        <color indexed="63"/>
      </right>
      <top style="double"/>
      <bottom style="thin"/>
    </border>
    <border>
      <left style="thin"/>
      <right>
        <color indexed="63"/>
      </right>
      <top style="hair"/>
      <bottom style="thin"/>
    </border>
    <border>
      <left>
        <color indexed="63"/>
      </left>
      <right style="thin"/>
      <top style="hair"/>
      <bottom style="thin"/>
    </border>
    <border>
      <left style="thin"/>
      <right>
        <color indexed="63"/>
      </right>
      <top style="hair"/>
      <bottom style="double"/>
    </border>
    <border>
      <left>
        <color indexed="63"/>
      </left>
      <right style="thin"/>
      <top style="hair"/>
      <bottom style="double"/>
    </border>
    <border>
      <left style="thin"/>
      <right>
        <color indexed="63"/>
      </right>
      <top style="hair"/>
      <bottom>
        <color indexed="63"/>
      </bottom>
    </border>
    <border>
      <left>
        <color indexed="63"/>
      </left>
      <right style="thin"/>
      <top style="hair"/>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style="thin"/>
      <right style="medium"/>
      <top>
        <color indexed="63"/>
      </top>
      <bottom style="thin"/>
    </border>
    <border>
      <left style="medium"/>
      <right style="thin"/>
      <top>
        <color indexed="63"/>
      </top>
      <bottom>
        <color indexed="63"/>
      </bottom>
    </border>
    <border>
      <left>
        <color indexed="63"/>
      </left>
      <right style="thin"/>
      <top>
        <color indexed="63"/>
      </top>
      <bottom>
        <color indexed="63"/>
      </bottom>
    </border>
    <border>
      <left style="medium">
        <color indexed="57"/>
      </left>
      <right style="medium">
        <color indexed="57"/>
      </right>
      <top style="medium">
        <color indexed="57"/>
      </top>
      <bottom style="medium">
        <color indexed="57"/>
      </bottom>
    </border>
    <border>
      <left style="medium">
        <color indexed="57"/>
      </left>
      <right>
        <color indexed="63"/>
      </right>
      <top style="medium">
        <color indexed="57"/>
      </top>
      <bottom style="medium">
        <color indexed="57"/>
      </bottom>
    </border>
    <border>
      <left>
        <color indexed="63"/>
      </left>
      <right style="medium"/>
      <top style="medium">
        <color indexed="57"/>
      </top>
      <bottom style="medium">
        <color indexed="57"/>
      </bottom>
    </border>
    <border>
      <left>
        <color indexed="63"/>
      </left>
      <right>
        <color indexed="63"/>
      </right>
      <top style="mediumDashDotDot"/>
      <bottom style="medium">
        <color indexed="57"/>
      </bottom>
    </border>
    <border>
      <left>
        <color indexed="63"/>
      </left>
      <right style="medium">
        <color indexed="12"/>
      </right>
      <top style="medium">
        <color indexed="12"/>
      </top>
      <bottom style="medium">
        <color indexed="12"/>
      </bottom>
    </border>
    <border>
      <left style="medium"/>
      <right style="medium">
        <color indexed="57"/>
      </right>
      <top style="medium">
        <color indexed="20"/>
      </top>
      <bottom style="medium">
        <color indexed="20"/>
      </bottom>
    </border>
    <border>
      <left style="medium">
        <color indexed="57"/>
      </left>
      <right style="medium">
        <color indexed="20"/>
      </right>
      <top style="medium">
        <color indexed="20"/>
      </top>
      <bottom style="medium">
        <color indexed="20"/>
      </bottom>
    </border>
    <border>
      <left>
        <color indexed="63"/>
      </left>
      <right>
        <color indexed="63"/>
      </right>
      <top style="medium">
        <color indexed="57"/>
      </top>
      <bottom style="thin"/>
    </border>
    <border>
      <left style="medium"/>
      <right style="thin"/>
      <top style="thin"/>
      <bottom>
        <color indexed="63"/>
      </bottom>
    </border>
    <border>
      <left>
        <color indexed="63"/>
      </left>
      <right style="medium">
        <color indexed="57"/>
      </right>
      <top style="medium">
        <color indexed="20"/>
      </top>
      <bottom style="medium">
        <color indexed="20"/>
      </bottom>
    </border>
    <border>
      <left>
        <color indexed="63"/>
      </left>
      <right>
        <color indexed="63"/>
      </right>
      <top style="medium">
        <color indexed="57"/>
      </top>
      <bottom>
        <color indexed="63"/>
      </bottom>
    </border>
    <border>
      <left style="medium">
        <color indexed="10"/>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20"/>
      </left>
      <right>
        <color indexed="63"/>
      </right>
      <top style="medium">
        <color indexed="20"/>
      </top>
      <bottom style="medium">
        <color indexed="20"/>
      </bottom>
    </border>
    <border>
      <left>
        <color indexed="63"/>
      </left>
      <right style="medium">
        <color indexed="20"/>
      </right>
      <top style="medium">
        <color indexed="20"/>
      </top>
      <bottom style="medium">
        <color indexed="20"/>
      </bottom>
    </border>
    <border>
      <left style="medium"/>
      <right>
        <color indexed="63"/>
      </right>
      <top style="medium">
        <color indexed="57"/>
      </top>
      <bottom>
        <color indexed="63"/>
      </bottom>
    </border>
    <border>
      <left style="medium"/>
      <right>
        <color indexed="63"/>
      </right>
      <top style="medium">
        <color indexed="10"/>
      </top>
      <bottom style="medium">
        <color indexed="10"/>
      </bottom>
    </border>
    <border>
      <left style="medium"/>
      <right style="medium">
        <color indexed="12"/>
      </right>
      <top style="medium">
        <color indexed="12"/>
      </top>
      <bottom style="medium">
        <color indexed="12"/>
      </bottom>
    </border>
    <border>
      <left style="medium">
        <color indexed="12"/>
      </left>
      <right style="medium">
        <color indexed="12"/>
      </right>
      <top style="medium">
        <color indexed="12"/>
      </top>
      <bottom style="medium">
        <color indexed="12"/>
      </bottom>
    </border>
    <border>
      <left>
        <color indexed="63"/>
      </left>
      <right style="medium">
        <color indexed="57"/>
      </right>
      <top style="medium">
        <color indexed="57"/>
      </top>
      <bottom style="medium">
        <color indexed="57"/>
      </bottom>
    </border>
    <border>
      <left>
        <color indexed="63"/>
      </left>
      <right>
        <color indexed="63"/>
      </right>
      <top style="medium">
        <color indexed="57"/>
      </top>
      <bottom style="medium">
        <color indexed="57"/>
      </bottom>
    </border>
    <border>
      <left style="medium">
        <color indexed="57"/>
      </left>
      <right style="medium"/>
      <top style="medium">
        <color indexed="57"/>
      </top>
      <bottom style="medium">
        <color indexed="57"/>
      </bottom>
    </border>
    <border>
      <left style="medium"/>
      <right>
        <color indexed="63"/>
      </right>
      <top style="thin"/>
      <bottom style="thin"/>
    </border>
    <border>
      <left style="thin"/>
      <right>
        <color indexed="63"/>
      </right>
      <top style="hair"/>
      <bottom style="medium">
        <color indexed="20"/>
      </bottom>
    </border>
    <border>
      <left>
        <color indexed="63"/>
      </left>
      <right style="thin"/>
      <top style="hair"/>
      <bottom style="medium">
        <color indexed="20"/>
      </bottom>
    </border>
    <border>
      <left style="medium">
        <color indexed="10"/>
      </left>
      <right style="medium">
        <color indexed="57"/>
      </right>
      <top style="medium">
        <color indexed="10"/>
      </top>
      <bottom style="medium">
        <color indexed="10"/>
      </bottom>
    </border>
    <border>
      <left style="medium">
        <color indexed="57"/>
      </left>
      <right>
        <color indexed="63"/>
      </right>
      <top style="medium">
        <color indexed="10"/>
      </top>
      <bottom style="medium">
        <color indexed="10"/>
      </bottom>
    </border>
    <border>
      <left>
        <color indexed="63"/>
      </left>
      <right style="medium"/>
      <top style="medium">
        <color indexed="10"/>
      </top>
      <bottom style="medium">
        <color indexed="10"/>
      </bottom>
    </border>
    <border>
      <left style="thin"/>
      <right style="medium">
        <color indexed="57"/>
      </right>
      <top style="medium">
        <color indexed="57"/>
      </top>
      <bottom style="medium">
        <color indexed="57"/>
      </bottom>
    </border>
    <border>
      <left style="medium">
        <color rgb="FF00B050"/>
      </left>
      <right style="medium">
        <color indexed="57"/>
      </right>
      <top style="medium">
        <color indexed="57"/>
      </top>
      <bottom style="medium">
        <color indexed="57"/>
      </bottom>
    </border>
    <border>
      <left>
        <color indexed="63"/>
      </left>
      <right style="medium">
        <color rgb="FF0070C0"/>
      </right>
      <top style="medium">
        <color indexed="12"/>
      </top>
      <bottom style="medium">
        <color indexed="12"/>
      </bottom>
    </border>
    <border>
      <left>
        <color indexed="63"/>
      </left>
      <right>
        <color indexed="63"/>
      </right>
      <top style="medium">
        <color indexed="12"/>
      </top>
      <bottom>
        <color indexed="63"/>
      </bottom>
    </border>
    <border>
      <left style="thin"/>
      <right style="thin"/>
      <top style="medium"/>
      <bottom style="thin"/>
    </border>
    <border>
      <left>
        <color indexed="63"/>
      </left>
      <right>
        <color indexed="63"/>
      </right>
      <top style="medium"/>
      <bottom>
        <color indexed="63"/>
      </bottom>
    </border>
    <border>
      <left style="thin"/>
      <right>
        <color indexed="63"/>
      </right>
      <top>
        <color indexed="63"/>
      </top>
      <bottom style="thin"/>
    </border>
    <border>
      <left style="thin"/>
      <right>
        <color indexed="63"/>
      </right>
      <top style="medium"/>
      <bottom style="thin"/>
    </border>
    <border>
      <left style="thin"/>
      <right style="thin"/>
      <top style="thin"/>
      <bottom>
        <color indexed="63"/>
      </bottom>
    </border>
    <border>
      <left>
        <color indexed="63"/>
      </left>
      <right>
        <color indexed="63"/>
      </right>
      <top style="medium">
        <color indexed="10"/>
      </top>
      <bottom style="thin"/>
    </border>
    <border>
      <left>
        <color indexed="63"/>
      </left>
      <right style="medium"/>
      <top style="medium">
        <color indexed="10"/>
      </top>
      <bottom style="thin"/>
    </border>
    <border>
      <left>
        <color indexed="63"/>
      </left>
      <right>
        <color indexed="63"/>
      </right>
      <top>
        <color indexed="63"/>
      </top>
      <bottom style="mediumDashed"/>
    </border>
    <border>
      <left style="thin"/>
      <right>
        <color indexed="63"/>
      </right>
      <top>
        <color indexed="63"/>
      </top>
      <bottom style="medium">
        <color indexed="20"/>
      </bottom>
    </border>
    <border>
      <left>
        <color indexed="63"/>
      </left>
      <right style="thin"/>
      <top>
        <color indexed="63"/>
      </top>
      <bottom style="medium">
        <color indexed="20"/>
      </bottom>
    </border>
    <border>
      <left>
        <color indexed="63"/>
      </left>
      <right>
        <color indexed="63"/>
      </right>
      <top>
        <color indexed="63"/>
      </top>
      <bottom style="medium">
        <color indexed="57"/>
      </bottom>
    </border>
    <border>
      <left style="medium"/>
      <right>
        <color indexed="63"/>
      </right>
      <top>
        <color indexed="63"/>
      </top>
      <bottom style="medium">
        <color indexed="12"/>
      </bottom>
    </border>
    <border>
      <left>
        <color indexed="63"/>
      </left>
      <right>
        <color indexed="63"/>
      </right>
      <top>
        <color indexed="63"/>
      </top>
      <bottom style="medium">
        <color rgb="FF0000FF"/>
      </bottom>
    </border>
    <border>
      <left style="medium">
        <color rgb="FF0000FF"/>
      </left>
      <right style="medium">
        <color rgb="FF0000FF"/>
      </right>
      <top style="medium">
        <color rgb="FF0000FF"/>
      </top>
      <bottom style="medium">
        <color rgb="FF0000FF"/>
      </bottom>
    </border>
    <border>
      <left style="medium"/>
      <right style="medium">
        <color indexed="57"/>
      </right>
      <top style="medium">
        <color rgb="FF0000FF"/>
      </top>
      <bottom style="medium">
        <color rgb="FF0000FF"/>
      </bottom>
    </border>
    <border>
      <left style="medium">
        <color indexed="57"/>
      </left>
      <right>
        <color indexed="63"/>
      </right>
      <top style="medium">
        <color rgb="FF0000FF"/>
      </top>
      <bottom style="medium">
        <color rgb="FF0000FF"/>
      </bottom>
    </border>
    <border>
      <left style="medium"/>
      <right>
        <color indexed="63"/>
      </right>
      <top style="medium">
        <color indexed="57"/>
      </top>
      <bottom style="medium">
        <color indexed="57"/>
      </bottom>
    </border>
    <border>
      <left>
        <color indexed="63"/>
      </left>
      <right style="medium">
        <color rgb="FF00B050"/>
      </right>
      <top style="medium">
        <color indexed="57"/>
      </top>
      <bottom style="medium">
        <color indexed="57"/>
      </bottom>
    </border>
    <border>
      <left style="medium"/>
      <right>
        <color indexed="63"/>
      </right>
      <top>
        <color indexed="63"/>
      </top>
      <bottom style="medium">
        <color rgb="FF0000FF"/>
      </bottom>
    </border>
    <border>
      <left style="medium"/>
      <right>
        <color indexed="63"/>
      </right>
      <top style="medium">
        <color rgb="FF0000FF"/>
      </top>
      <bottom style="medium">
        <color rgb="FF0000FF"/>
      </bottom>
    </border>
    <border>
      <left>
        <color indexed="63"/>
      </left>
      <right>
        <color indexed="63"/>
      </right>
      <top style="medium">
        <color rgb="FF0000FF"/>
      </top>
      <bottom style="medium">
        <color rgb="FF0000FF"/>
      </bottom>
    </border>
    <border>
      <left style="medium"/>
      <right style="thin"/>
      <top style="thin"/>
      <bottom style="thin"/>
    </border>
    <border>
      <left style="medium"/>
      <right>
        <color indexed="63"/>
      </right>
      <top style="medium">
        <color indexed="12"/>
      </top>
      <bottom style="mediumDashed"/>
    </border>
    <border>
      <left>
        <color indexed="63"/>
      </left>
      <right>
        <color indexed="63"/>
      </right>
      <top style="medium">
        <color indexed="12"/>
      </top>
      <bottom style="mediumDashed"/>
    </border>
    <border>
      <left>
        <color indexed="63"/>
      </left>
      <right style="medium"/>
      <top>
        <color indexed="63"/>
      </top>
      <bottom style="mediumDashed"/>
    </border>
    <border>
      <left>
        <color indexed="63"/>
      </left>
      <right>
        <color indexed="63"/>
      </right>
      <top style="mediumDashed"/>
      <bottom style="medium">
        <color indexed="57"/>
      </bottom>
    </border>
    <border>
      <left style="medium"/>
      <right>
        <color indexed="63"/>
      </right>
      <top>
        <color indexed="63"/>
      </top>
      <bottom style="medium">
        <color indexed="20"/>
      </bottom>
    </border>
    <border>
      <left>
        <color indexed="63"/>
      </left>
      <right>
        <color indexed="63"/>
      </right>
      <top style="medium">
        <color indexed="57"/>
      </top>
      <bottom style="mediumDashed"/>
    </border>
    <border>
      <left style="medium"/>
      <right>
        <color indexed="63"/>
      </right>
      <top style="medium">
        <color indexed="20"/>
      </top>
      <bottom>
        <color indexed="63"/>
      </bottom>
    </border>
    <border>
      <left>
        <color indexed="63"/>
      </left>
      <right>
        <color indexed="63"/>
      </right>
      <top style="medium">
        <color indexed="20"/>
      </top>
      <bottom>
        <color indexed="63"/>
      </bottom>
    </border>
    <border>
      <left style="medium"/>
      <right>
        <color indexed="63"/>
      </right>
      <top>
        <color indexed="63"/>
      </top>
      <bottom style="mediumDashed"/>
    </border>
    <border>
      <left>
        <color indexed="63"/>
      </left>
      <right style="medium"/>
      <top style="medium">
        <color indexed="57"/>
      </top>
      <bottom style="mediumDashed"/>
    </border>
    <border>
      <left>
        <color indexed="63"/>
      </left>
      <right>
        <color indexed="63"/>
      </right>
      <top style="medium">
        <color indexed="10"/>
      </top>
      <bottom>
        <color indexed="63"/>
      </bottom>
    </border>
    <border>
      <left style="medium"/>
      <right style="medium">
        <color indexed="57"/>
      </right>
      <top style="medium">
        <color indexed="57"/>
      </top>
      <bottom style="medium">
        <color indexed="57"/>
      </bottom>
    </border>
    <border>
      <left style="medium"/>
      <right>
        <color indexed="63"/>
      </right>
      <top style="medium">
        <color indexed="10"/>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439">
    <xf numFmtId="0" fontId="0" fillId="0" borderId="0" xfId="0" applyAlignment="1">
      <alignment vertical="center"/>
    </xf>
    <xf numFmtId="0" fontId="0" fillId="0" borderId="0" xfId="0" applyAlignment="1">
      <alignment vertical="center" shrinkToFit="1"/>
    </xf>
    <xf numFmtId="0" fontId="0" fillId="0" borderId="0" xfId="0" applyBorder="1" applyAlignment="1">
      <alignment horizontal="center" vertical="center"/>
    </xf>
    <xf numFmtId="0" fontId="0" fillId="0" borderId="0" xfId="0"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shrinkToFit="1"/>
    </xf>
    <xf numFmtId="0" fontId="5" fillId="0" borderId="0"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righ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shrinkToFit="1"/>
    </xf>
    <xf numFmtId="0" fontId="0" fillId="0" borderId="0" xfId="0" applyAlignment="1">
      <alignment vertical="center"/>
    </xf>
    <xf numFmtId="38" fontId="0" fillId="0" borderId="0" xfId="49" applyFont="1" applyAlignment="1">
      <alignment horizontal="right" vertical="center"/>
    </xf>
    <xf numFmtId="0" fontId="5" fillId="0" borderId="0" xfId="0" applyFont="1" applyAlignment="1">
      <alignment vertical="center"/>
    </xf>
    <xf numFmtId="38" fontId="0" fillId="33" borderId="14" xfId="49" applyFont="1" applyFill="1" applyBorder="1" applyAlignment="1" applyProtection="1">
      <alignment horizontal="right" vertical="center"/>
      <protection locked="0"/>
    </xf>
    <xf numFmtId="38" fontId="0" fillId="0" borderId="14" xfId="49" applyFont="1" applyBorder="1" applyAlignment="1">
      <alignment horizontal="right" vertical="center"/>
    </xf>
    <xf numFmtId="38" fontId="0" fillId="0" borderId="15" xfId="49" applyFont="1" applyBorder="1" applyAlignment="1">
      <alignment horizontal="right" vertical="center"/>
    </xf>
    <xf numFmtId="38" fontId="0" fillId="33" borderId="15" xfId="49" applyFont="1" applyFill="1" applyBorder="1" applyAlignment="1" applyProtection="1">
      <alignment horizontal="right" vertical="center"/>
      <protection locked="0"/>
    </xf>
    <xf numFmtId="38" fontId="0" fillId="33" borderId="16" xfId="49" applyFont="1" applyFill="1" applyBorder="1" applyAlignment="1" applyProtection="1">
      <alignment horizontal="right" vertical="center"/>
      <protection locked="0"/>
    </xf>
    <xf numFmtId="38" fontId="0" fillId="33" borderId="17" xfId="49" applyFont="1" applyFill="1" applyBorder="1" applyAlignment="1" applyProtection="1">
      <alignment horizontal="right" vertical="center"/>
      <protection locked="0"/>
    </xf>
    <xf numFmtId="38" fontId="0" fillId="0" borderId="17" xfId="49" applyFont="1" applyBorder="1" applyAlignment="1">
      <alignment horizontal="right" vertical="center"/>
    </xf>
    <xf numFmtId="38" fontId="0" fillId="33" borderId="18" xfId="49" applyFont="1" applyFill="1" applyBorder="1" applyAlignment="1" applyProtection="1">
      <alignment horizontal="right" vertical="center"/>
      <protection locked="0"/>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5" xfId="0" applyFont="1" applyBorder="1" applyAlignment="1">
      <alignment horizontal="center" vertical="center" shrinkToFit="1"/>
    </xf>
    <xf numFmtId="0" fontId="3" fillId="0" borderId="0" xfId="0" applyFont="1" applyAlignment="1">
      <alignment horizontal="right" vertical="center" shrinkToFit="1"/>
    </xf>
    <xf numFmtId="0" fontId="5" fillId="0" borderId="26" xfId="0" applyFont="1" applyBorder="1" applyAlignment="1">
      <alignment horizontal="center" vertical="center" shrinkToFit="1"/>
    </xf>
    <xf numFmtId="38" fontId="0" fillId="0" borderId="14" xfId="49" applyFont="1" applyFill="1" applyBorder="1" applyAlignment="1" applyProtection="1">
      <alignment horizontal="right" vertical="center"/>
      <protection locked="0"/>
    </xf>
    <xf numFmtId="0" fontId="5" fillId="0" borderId="27" xfId="0" applyFont="1" applyBorder="1" applyAlignment="1">
      <alignment horizontal="center" vertical="center" wrapText="1"/>
    </xf>
    <xf numFmtId="38" fontId="0" fillId="0" borderId="0" xfId="49" applyFont="1" applyAlignment="1">
      <alignment vertical="center"/>
    </xf>
    <xf numFmtId="38" fontId="5" fillId="0" borderId="0" xfId="49" applyFont="1" applyAlignment="1">
      <alignment vertical="center"/>
    </xf>
    <xf numFmtId="38" fontId="5" fillId="0" borderId="26" xfId="49" applyFont="1" applyBorder="1" applyAlignment="1">
      <alignment horizontal="center" vertical="center"/>
    </xf>
    <xf numFmtId="38" fontId="5" fillId="0" borderId="28" xfId="49" applyFont="1" applyBorder="1" applyAlignment="1">
      <alignment vertical="center" wrapText="1"/>
    </xf>
    <xf numFmtId="38" fontId="2" fillId="0" borderId="14" xfId="49" applyFont="1" applyBorder="1" applyAlignment="1">
      <alignment vertical="center" shrinkToFit="1"/>
    </xf>
    <xf numFmtId="38" fontId="2" fillId="0" borderId="29" xfId="49" applyFont="1" applyBorder="1" applyAlignment="1">
      <alignment horizontal="center" vertical="center"/>
    </xf>
    <xf numFmtId="38" fontId="5" fillId="0" borderId="30" xfId="49" applyFont="1" applyBorder="1" applyAlignment="1">
      <alignment vertical="center"/>
    </xf>
    <xf numFmtId="38" fontId="0" fillId="0" borderId="0" xfId="49" applyFont="1" applyBorder="1" applyAlignment="1">
      <alignment vertical="center"/>
    </xf>
    <xf numFmtId="38" fontId="2" fillId="0" borderId="31" xfId="49" applyFont="1" applyBorder="1" applyAlignment="1">
      <alignment horizontal="center" vertical="center"/>
    </xf>
    <xf numFmtId="38" fontId="2" fillId="0" borderId="14" xfId="49" applyFont="1" applyBorder="1" applyAlignment="1">
      <alignment horizontal="center" vertical="center"/>
    </xf>
    <xf numFmtId="38" fontId="0" fillId="0" borderId="32" xfId="49" applyFont="1" applyBorder="1" applyAlignment="1">
      <alignment vertical="center"/>
    </xf>
    <xf numFmtId="38" fontId="4" fillId="0" borderId="0" xfId="49" applyFont="1" applyAlignment="1">
      <alignment vertical="center"/>
    </xf>
    <xf numFmtId="38" fontId="5" fillId="0" borderId="33" xfId="49" applyFont="1" applyBorder="1" applyAlignment="1">
      <alignment vertical="center" wrapText="1"/>
    </xf>
    <xf numFmtId="38" fontId="0" fillId="0" borderId="0" xfId="49" applyFont="1" applyBorder="1" applyAlignment="1">
      <alignment horizontal="center" vertical="center"/>
    </xf>
    <xf numFmtId="38" fontId="2" fillId="0" borderId="0" xfId="49" applyFont="1" applyBorder="1" applyAlignment="1">
      <alignment horizontal="center" vertical="center"/>
    </xf>
    <xf numFmtId="38" fontId="2" fillId="0" borderId="0" xfId="49" applyFont="1" applyBorder="1" applyAlignment="1">
      <alignment vertical="center" shrinkToFit="1"/>
    </xf>
    <xf numFmtId="38" fontId="5" fillId="0" borderId="30" xfId="49" applyFont="1" applyBorder="1" applyAlignment="1">
      <alignment horizontal="center" vertical="center" wrapText="1"/>
    </xf>
    <xf numFmtId="38" fontId="5" fillId="0" borderId="0" xfId="49" applyFont="1" applyBorder="1" applyAlignment="1">
      <alignment horizontal="left" vertical="center"/>
    </xf>
    <xf numFmtId="38" fontId="5" fillId="0" borderId="0" xfId="49" applyFont="1" applyBorder="1" applyAlignment="1">
      <alignment horizontal="center" vertical="center"/>
    </xf>
    <xf numFmtId="38" fontId="5" fillId="0" borderId="34" xfId="49" applyFont="1" applyFill="1" applyBorder="1" applyAlignment="1">
      <alignment horizontal="right" vertical="center" shrinkToFit="1"/>
    </xf>
    <xf numFmtId="38" fontId="2" fillId="0" borderId="35" xfId="49" applyFont="1" applyBorder="1" applyAlignment="1">
      <alignment horizontal="center" vertical="center"/>
    </xf>
    <xf numFmtId="38" fontId="5" fillId="0" borderId="36" xfId="49" applyFont="1" applyBorder="1" applyAlignment="1">
      <alignment horizontal="center" vertical="center"/>
    </xf>
    <xf numFmtId="38" fontId="5" fillId="0" borderId="37" xfId="49" applyFont="1" applyBorder="1" applyAlignment="1">
      <alignment horizontal="center" vertical="center"/>
    </xf>
    <xf numFmtId="38" fontId="5" fillId="0" borderId="30" xfId="49" applyFont="1" applyBorder="1" applyAlignment="1">
      <alignment horizontal="center" vertical="center"/>
    </xf>
    <xf numFmtId="38" fontId="0" fillId="0" borderId="0" xfId="49" applyFont="1" applyBorder="1" applyAlignment="1">
      <alignment horizontal="right" vertical="center"/>
    </xf>
    <xf numFmtId="38" fontId="0" fillId="33" borderId="38" xfId="49" applyFont="1" applyFill="1" applyBorder="1" applyAlignment="1" applyProtection="1">
      <alignment horizontal="right" vertical="center"/>
      <protection locked="0"/>
    </xf>
    <xf numFmtId="38" fontId="0" fillId="0" borderId="0" xfId="49" applyAlignment="1">
      <alignment vertical="center"/>
    </xf>
    <xf numFmtId="0" fontId="5" fillId="0" borderId="39" xfId="0" applyFont="1" applyBorder="1" applyAlignment="1">
      <alignment horizontal="center" vertical="center" wrapText="1"/>
    </xf>
    <xf numFmtId="0" fontId="0" fillId="0" borderId="0" xfId="0" applyAlignment="1">
      <alignment horizontal="right" vertical="center"/>
    </xf>
    <xf numFmtId="38" fontId="7" fillId="0" borderId="0" xfId="49" applyFont="1" applyAlignment="1">
      <alignment horizontal="right" vertical="center"/>
    </xf>
    <xf numFmtId="38" fontId="8" fillId="0" borderId="0" xfId="49" applyFont="1" applyAlignment="1">
      <alignment vertical="center"/>
    </xf>
    <xf numFmtId="38" fontId="9" fillId="0" borderId="0" xfId="49" applyFont="1" applyAlignment="1">
      <alignment vertical="center"/>
    </xf>
    <xf numFmtId="38" fontId="8" fillId="0" borderId="0" xfId="49" applyFont="1" applyAlignment="1">
      <alignment vertical="center"/>
    </xf>
    <xf numFmtId="38" fontId="8" fillId="0" borderId="0" xfId="49" applyFont="1" applyAlignment="1">
      <alignment horizontal="center" vertical="center"/>
    </xf>
    <xf numFmtId="0" fontId="8" fillId="0" borderId="0" xfId="0" applyFont="1" applyAlignment="1">
      <alignment vertical="center"/>
    </xf>
    <xf numFmtId="38" fontId="7" fillId="0" borderId="0" xfId="49" applyFont="1" applyAlignment="1">
      <alignment vertical="center"/>
    </xf>
    <xf numFmtId="38" fontId="9" fillId="0" borderId="26" xfId="49" applyFont="1" applyBorder="1" applyAlignment="1">
      <alignment horizontal="center" vertical="center"/>
    </xf>
    <xf numFmtId="38" fontId="8" fillId="0" borderId="0" xfId="49" applyFont="1" applyBorder="1" applyAlignment="1">
      <alignment vertical="center"/>
    </xf>
    <xf numFmtId="38" fontId="9" fillId="0" borderId="0" xfId="49" applyFont="1" applyBorder="1" applyAlignment="1">
      <alignment horizontal="left" vertical="center"/>
    </xf>
    <xf numFmtId="38" fontId="8" fillId="0" borderId="0" xfId="49" applyFont="1" applyBorder="1" applyAlignment="1">
      <alignment horizontal="center" vertical="center"/>
    </xf>
    <xf numFmtId="38" fontId="9" fillId="0" borderId="0" xfId="49" applyFont="1" applyAlignment="1">
      <alignment horizontal="right" vertical="center"/>
    </xf>
    <xf numFmtId="38" fontId="8" fillId="0" borderId="40" xfId="49" applyFont="1" applyBorder="1" applyAlignment="1">
      <alignment vertical="center"/>
    </xf>
    <xf numFmtId="38" fontId="9" fillId="0" borderId="41" xfId="49" applyFont="1" applyBorder="1" applyAlignment="1">
      <alignment vertical="center"/>
    </xf>
    <xf numFmtId="38" fontId="9" fillId="0" borderId="42" xfId="49" applyFont="1" applyBorder="1" applyAlignment="1">
      <alignment horizontal="right" vertical="center"/>
    </xf>
    <xf numFmtId="38" fontId="9" fillId="0" borderId="0" xfId="49" applyFont="1" applyAlignment="1">
      <alignment horizontal="center" vertical="center" shrinkToFit="1"/>
    </xf>
    <xf numFmtId="38" fontId="9" fillId="0" borderId="42" xfId="49" applyFont="1" applyBorder="1" applyAlignment="1">
      <alignment horizontal="right" vertical="center" shrinkToFit="1"/>
    </xf>
    <xf numFmtId="38" fontId="9" fillId="0" borderId="30" xfId="49" applyFont="1" applyBorder="1" applyAlignment="1">
      <alignment horizontal="center" vertical="center"/>
    </xf>
    <xf numFmtId="38" fontId="0" fillId="0" borderId="0" xfId="49" applyFont="1" applyAlignment="1">
      <alignment horizontal="center" vertical="center"/>
    </xf>
    <xf numFmtId="38" fontId="6" fillId="0" borderId="43" xfId="49" applyFont="1" applyBorder="1" applyAlignment="1">
      <alignment horizontal="center" vertical="center"/>
    </xf>
    <xf numFmtId="38" fontId="0" fillId="0" borderId="0" xfId="49" applyFont="1" applyAlignment="1">
      <alignment horizontal="left" vertical="center"/>
    </xf>
    <xf numFmtId="38" fontId="5" fillId="0" borderId="44" xfId="49" applyFont="1" applyBorder="1" applyAlignment="1">
      <alignment vertical="center"/>
    </xf>
    <xf numFmtId="38" fontId="5" fillId="0" borderId="45" xfId="49" applyFont="1" applyBorder="1" applyAlignment="1">
      <alignment horizontal="center" vertical="center"/>
    </xf>
    <xf numFmtId="38" fontId="5" fillId="0" borderId="0" xfId="49" applyFont="1" applyBorder="1" applyAlignment="1">
      <alignment vertical="center"/>
    </xf>
    <xf numFmtId="38" fontId="5" fillId="0" borderId="0" xfId="49" applyFont="1" applyBorder="1" applyAlignment="1">
      <alignment horizontal="center" vertical="center" wrapText="1"/>
    </xf>
    <xf numFmtId="38" fontId="5" fillId="0" borderId="44" xfId="49" applyFont="1" applyBorder="1" applyAlignment="1">
      <alignment vertical="center" wrapText="1"/>
    </xf>
    <xf numFmtId="38" fontId="5" fillId="0" borderId="46" xfId="49" applyFont="1" applyBorder="1" applyAlignment="1">
      <alignment horizontal="center" vertical="center"/>
    </xf>
    <xf numFmtId="38" fontId="5" fillId="0" borderId="44" xfId="49" applyFont="1" applyBorder="1" applyAlignment="1">
      <alignment horizontal="center" vertical="center" shrinkToFit="1"/>
    </xf>
    <xf numFmtId="38" fontId="5" fillId="0" borderId="0" xfId="49" applyFont="1" applyBorder="1" applyAlignment="1">
      <alignment horizontal="center" vertical="center" shrinkToFit="1"/>
    </xf>
    <xf numFmtId="38" fontId="5" fillId="34" borderId="44" xfId="49" applyFont="1" applyFill="1" applyBorder="1" applyAlignment="1">
      <alignment horizontal="center" vertical="center"/>
    </xf>
    <xf numFmtId="38" fontId="5" fillId="34" borderId="0" xfId="49" applyFont="1" applyFill="1" applyBorder="1" applyAlignment="1">
      <alignment horizontal="center" vertical="center"/>
    </xf>
    <xf numFmtId="38" fontId="0" fillId="34" borderId="0" xfId="49" applyFont="1" applyFill="1" applyBorder="1" applyAlignment="1">
      <alignment horizontal="center" vertical="center"/>
    </xf>
    <xf numFmtId="38" fontId="0" fillId="34" borderId="0" xfId="49" applyFont="1" applyFill="1" applyAlignment="1">
      <alignment vertical="center"/>
    </xf>
    <xf numFmtId="38" fontId="5" fillId="0" borderId="44" xfId="49" applyFont="1" applyFill="1" applyBorder="1" applyAlignment="1">
      <alignment horizontal="center" vertical="center"/>
    </xf>
    <xf numFmtId="38" fontId="5" fillId="0" borderId="0" xfId="49" applyFont="1" applyFill="1" applyBorder="1" applyAlignment="1">
      <alignment horizontal="center" vertical="center"/>
    </xf>
    <xf numFmtId="38" fontId="0" fillId="0" borderId="0" xfId="49" applyFont="1" applyFill="1" applyBorder="1" applyAlignment="1">
      <alignment horizontal="center" vertical="center"/>
    </xf>
    <xf numFmtId="38" fontId="2" fillId="0" borderId="47" xfId="49" applyFont="1" applyBorder="1" applyAlignment="1">
      <alignment horizontal="center" vertical="center"/>
    </xf>
    <xf numFmtId="38" fontId="5" fillId="0" borderId="48" xfId="49" applyFont="1" applyBorder="1" applyAlignment="1">
      <alignment horizontal="left" vertical="center"/>
    </xf>
    <xf numFmtId="38" fontId="5" fillId="0" borderId="49" xfId="49" applyFont="1" applyBorder="1" applyAlignment="1">
      <alignment vertical="center"/>
    </xf>
    <xf numFmtId="38" fontId="5" fillId="0" borderId="0" xfId="49" applyFont="1" applyBorder="1" applyAlignment="1">
      <alignment vertical="center" shrinkToFit="1"/>
    </xf>
    <xf numFmtId="38" fontId="5" fillId="0" borderId="50" xfId="49" applyFont="1" applyBorder="1" applyAlignment="1">
      <alignment vertical="center"/>
    </xf>
    <xf numFmtId="38" fontId="0" fillId="0" borderId="0" xfId="49" applyFont="1" applyFill="1" applyAlignment="1">
      <alignment vertical="center"/>
    </xf>
    <xf numFmtId="38" fontId="6" fillId="0" borderId="51" xfId="49" applyFont="1" applyBorder="1" applyAlignment="1">
      <alignment horizontal="center" vertical="center"/>
    </xf>
    <xf numFmtId="38" fontId="5" fillId="0" borderId="32" xfId="49" applyFont="1" applyFill="1" applyBorder="1" applyAlignment="1">
      <alignment horizontal="center" vertical="center" shrinkToFit="1"/>
    </xf>
    <xf numFmtId="38" fontId="5" fillId="0" borderId="50" xfId="49" applyFont="1" applyFill="1" applyBorder="1" applyAlignment="1">
      <alignment horizontal="center" vertical="center" shrinkToFit="1"/>
    </xf>
    <xf numFmtId="38" fontId="5" fillId="0" borderId="52" xfId="49" applyFont="1" applyBorder="1" applyAlignment="1">
      <alignment vertical="center"/>
    </xf>
    <xf numFmtId="38" fontId="0" fillId="0" borderId="53" xfId="49" applyFont="1" applyBorder="1" applyAlignment="1">
      <alignment vertical="center"/>
    </xf>
    <xf numFmtId="38" fontId="2" fillId="0" borderId="53" xfId="49" applyFont="1" applyBorder="1" applyAlignment="1">
      <alignment vertical="center" shrinkToFit="1"/>
    </xf>
    <xf numFmtId="38" fontId="5" fillId="0" borderId="54" xfId="49" applyFont="1" applyBorder="1" applyAlignment="1">
      <alignment horizontal="center" vertical="center" shrinkToFit="1"/>
    </xf>
    <xf numFmtId="38" fontId="5" fillId="0" borderId="55" xfId="49" applyFont="1" applyBorder="1" applyAlignment="1">
      <alignment horizontal="center" vertical="center" shrinkToFit="1"/>
    </xf>
    <xf numFmtId="38" fontId="5" fillId="0" borderId="55" xfId="49" applyFont="1" applyBorder="1" applyAlignment="1">
      <alignment horizontal="left" vertical="center"/>
    </xf>
    <xf numFmtId="38" fontId="0" fillId="0" borderId="0" xfId="49" applyFont="1" applyBorder="1" applyAlignment="1">
      <alignment horizontal="right" vertical="center" shrinkToFit="1"/>
    </xf>
    <xf numFmtId="38" fontId="9" fillId="0" borderId="44" xfId="49" applyFont="1" applyBorder="1" applyAlignment="1">
      <alignment horizontal="center" vertical="center"/>
    </xf>
    <xf numFmtId="38" fontId="7" fillId="0" borderId="56" xfId="49" applyFont="1" applyBorder="1" applyAlignment="1">
      <alignment vertical="center"/>
    </xf>
    <xf numFmtId="38" fontId="7" fillId="0" borderId="57" xfId="49" applyFont="1" applyBorder="1" applyAlignment="1">
      <alignment vertical="center"/>
    </xf>
    <xf numFmtId="38" fontId="8" fillId="0" borderId="44" xfId="49" applyFont="1" applyBorder="1" applyAlignment="1">
      <alignment vertical="center"/>
    </xf>
    <xf numFmtId="38" fontId="9" fillId="0" borderId="56" xfId="49" applyFont="1" applyBorder="1" applyAlignment="1">
      <alignment horizontal="left" vertical="center"/>
    </xf>
    <xf numFmtId="38" fontId="9" fillId="0" borderId="44" xfId="49" applyFont="1" applyBorder="1" applyAlignment="1">
      <alignment vertical="center"/>
    </xf>
    <xf numFmtId="38" fontId="7" fillId="0" borderId="58" xfId="49" applyFont="1" applyBorder="1" applyAlignment="1">
      <alignment vertical="center"/>
    </xf>
    <xf numFmtId="38" fontId="10" fillId="0" borderId="59" xfId="49" applyFont="1" applyBorder="1" applyAlignment="1">
      <alignment vertical="center"/>
    </xf>
    <xf numFmtId="38" fontId="8" fillId="0" borderId="60" xfId="49" applyFont="1" applyBorder="1" applyAlignment="1">
      <alignment horizontal="right" vertical="center" shrinkToFit="1"/>
    </xf>
    <xf numFmtId="38" fontId="8" fillId="0" borderId="0" xfId="49" applyFont="1" applyBorder="1" applyAlignment="1">
      <alignment horizontal="left" vertical="center"/>
    </xf>
    <xf numFmtId="38" fontId="0" fillId="0" borderId="0" xfId="49" applyFont="1" applyBorder="1" applyAlignment="1">
      <alignment vertical="center" shrinkToFit="1"/>
    </xf>
    <xf numFmtId="38" fontId="8" fillId="0" borderId="0" xfId="49" applyFont="1" applyBorder="1" applyAlignment="1">
      <alignment horizontal="right" vertical="center"/>
    </xf>
    <xf numFmtId="38" fontId="0" fillId="0" borderId="0" xfId="49" applyFont="1" applyAlignment="1">
      <alignment horizontal="left" vertical="center"/>
    </xf>
    <xf numFmtId="38" fontId="0" fillId="0" borderId="0" xfId="49" applyFont="1" applyBorder="1" applyAlignment="1">
      <alignment horizontal="left" vertical="center"/>
    </xf>
    <xf numFmtId="38" fontId="0" fillId="34" borderId="0" xfId="49" applyFont="1" applyFill="1" applyBorder="1" applyAlignment="1">
      <alignment horizontal="left" vertical="center"/>
    </xf>
    <xf numFmtId="38" fontId="0" fillId="0" borderId="61" xfId="49" applyFont="1" applyBorder="1" applyAlignment="1">
      <alignment horizontal="left" vertical="center"/>
    </xf>
    <xf numFmtId="38" fontId="0" fillId="0" borderId="0" xfId="49" applyFont="1" applyBorder="1" applyAlignment="1">
      <alignment horizontal="left" vertical="center" shrinkToFit="1"/>
    </xf>
    <xf numFmtId="38" fontId="0" fillId="0" borderId="62" xfId="49" applyFont="1" applyBorder="1" applyAlignment="1">
      <alignment horizontal="left" vertical="center"/>
    </xf>
    <xf numFmtId="38" fontId="0" fillId="0" borderId="63" xfId="49" applyFont="1" applyBorder="1" applyAlignment="1">
      <alignment horizontal="left" vertical="center"/>
    </xf>
    <xf numFmtId="38" fontId="0" fillId="0" borderId="64" xfId="49" applyFont="1" applyBorder="1" applyAlignment="1">
      <alignment horizontal="left" vertical="center"/>
    </xf>
    <xf numFmtId="38" fontId="0" fillId="0" borderId="0" xfId="49" applyFont="1" applyAlignment="1">
      <alignment horizontal="right" vertical="center"/>
    </xf>
    <xf numFmtId="38" fontId="0" fillId="0" borderId="0" xfId="49" applyFont="1" applyAlignment="1">
      <alignment vertical="center"/>
    </xf>
    <xf numFmtId="38" fontId="0" fillId="0" borderId="0" xfId="49" applyFont="1" applyFill="1" applyAlignment="1">
      <alignment horizontal="right" vertical="center"/>
    </xf>
    <xf numFmtId="38" fontId="0" fillId="0" borderId="0" xfId="49" applyFont="1" applyBorder="1" applyAlignment="1">
      <alignment horizontal="left" vertical="center"/>
    </xf>
    <xf numFmtId="38" fontId="0" fillId="0" borderId="0" xfId="49" applyFont="1" applyBorder="1" applyAlignment="1">
      <alignment horizontal="right" vertical="center" shrinkToFit="1"/>
    </xf>
    <xf numFmtId="38" fontId="5" fillId="0" borderId="0" xfId="49" applyFont="1" applyBorder="1" applyAlignment="1">
      <alignment horizontal="right" vertical="center"/>
    </xf>
    <xf numFmtId="38" fontId="5" fillId="34" borderId="0" xfId="49" applyFont="1" applyFill="1" applyBorder="1" applyAlignment="1">
      <alignment horizontal="right" vertical="center"/>
    </xf>
    <xf numFmtId="38" fontId="5" fillId="0" borderId="0" xfId="49" applyFont="1" applyBorder="1" applyAlignment="1">
      <alignment horizontal="right" vertical="center" shrinkToFit="1"/>
    </xf>
    <xf numFmtId="38" fontId="8" fillId="0" borderId="0" xfId="49" applyFont="1" applyAlignment="1">
      <alignment horizontal="right" vertical="center"/>
    </xf>
    <xf numFmtId="38" fontId="8" fillId="0" borderId="65" xfId="49" applyFont="1" applyBorder="1" applyAlignment="1">
      <alignment horizontal="right" vertical="center"/>
    </xf>
    <xf numFmtId="38" fontId="0" fillId="0" borderId="66" xfId="49" applyFont="1" applyFill="1" applyBorder="1" applyAlignment="1">
      <alignment vertical="center" shrinkToFit="1"/>
    </xf>
    <xf numFmtId="0" fontId="8" fillId="0" borderId="0" xfId="0" applyFont="1" applyAlignment="1">
      <alignment horizontal="left" vertical="center"/>
    </xf>
    <xf numFmtId="38" fontId="8" fillId="0" borderId="0" xfId="49" applyFont="1" applyAlignment="1">
      <alignment horizontal="left" vertical="center"/>
    </xf>
    <xf numFmtId="38" fontId="8" fillId="0" borderId="40" xfId="49" applyFont="1" applyBorder="1" applyAlignment="1">
      <alignment horizontal="left" vertical="center"/>
    </xf>
    <xf numFmtId="0" fontId="12" fillId="0" borderId="0" xfId="0" applyFont="1" applyAlignment="1">
      <alignment vertical="center"/>
    </xf>
    <xf numFmtId="0" fontId="5" fillId="0" borderId="67" xfId="0" applyFont="1" applyBorder="1" applyAlignment="1" applyProtection="1">
      <alignment horizontal="center" vertical="center" shrinkToFit="1"/>
      <protection/>
    </xf>
    <xf numFmtId="0" fontId="5" fillId="0" borderId="68" xfId="0" applyFont="1" applyBorder="1" applyAlignment="1">
      <alignment horizontal="center" vertical="center" shrinkToFit="1"/>
    </xf>
    <xf numFmtId="0" fontId="52" fillId="0" borderId="0" xfId="0" applyFont="1" applyAlignment="1">
      <alignment vertical="center"/>
    </xf>
    <xf numFmtId="38" fontId="0" fillId="35" borderId="0" xfId="49" applyFont="1" applyFill="1" applyAlignment="1" applyProtection="1">
      <alignment horizontal="center" vertical="center" shrinkToFit="1"/>
      <protection locked="0"/>
    </xf>
    <xf numFmtId="0" fontId="0" fillId="0" borderId="0" xfId="0" applyAlignment="1">
      <alignment horizontal="center" vertical="top"/>
    </xf>
    <xf numFmtId="0" fontId="5" fillId="0" borderId="67" xfId="0" applyFont="1" applyBorder="1" applyAlignment="1">
      <alignment horizontal="center" vertical="center" shrinkToFit="1"/>
    </xf>
    <xf numFmtId="0" fontId="5" fillId="0" borderId="69" xfId="0" applyFont="1" applyBorder="1" applyAlignment="1">
      <alignment horizontal="center" vertical="center" shrinkToFit="1"/>
    </xf>
    <xf numFmtId="0" fontId="0" fillId="0" borderId="32" xfId="0" applyBorder="1" applyAlignment="1">
      <alignment horizontal="center" vertical="center"/>
    </xf>
    <xf numFmtId="0" fontId="2" fillId="0" borderId="0" xfId="0" applyFont="1" applyAlignment="1">
      <alignment horizontal="right" vertical="center"/>
    </xf>
    <xf numFmtId="0" fontId="0" fillId="0" borderId="0" xfId="0" applyAlignment="1">
      <alignment vertical="center" wrapText="1"/>
    </xf>
    <xf numFmtId="0" fontId="4" fillId="0" borderId="0" xfId="0" applyFont="1" applyAlignment="1">
      <alignment vertical="center"/>
    </xf>
    <xf numFmtId="38" fontId="0" fillId="34" borderId="70" xfId="49" applyFont="1" applyFill="1" applyBorder="1" applyAlignment="1" applyProtection="1">
      <alignment horizontal="right" vertical="center"/>
      <protection/>
    </xf>
    <xf numFmtId="38" fontId="0" fillId="34" borderId="71" xfId="49" applyFont="1" applyFill="1" applyBorder="1" applyAlignment="1" applyProtection="1">
      <alignment horizontal="right" vertical="center"/>
      <protection/>
    </xf>
    <xf numFmtId="38" fontId="0" fillId="33" borderId="72" xfId="49" applyFont="1" applyFill="1" applyBorder="1" applyAlignment="1" applyProtection="1">
      <alignment horizontal="right" vertical="center"/>
      <protection locked="0"/>
    </xf>
    <xf numFmtId="38" fontId="0" fillId="33" borderId="73" xfId="49" applyFont="1" applyFill="1" applyBorder="1" applyAlignment="1" applyProtection="1">
      <alignment horizontal="right" vertical="center"/>
      <protection locked="0"/>
    </xf>
    <xf numFmtId="38" fontId="0" fillId="33" borderId="74" xfId="49" applyFont="1" applyFill="1" applyBorder="1" applyAlignment="1" applyProtection="1">
      <alignment horizontal="right" vertical="center"/>
      <protection locked="0"/>
    </xf>
    <xf numFmtId="38" fontId="0" fillId="33" borderId="15" xfId="49" applyFont="1" applyFill="1" applyBorder="1" applyAlignment="1" applyProtection="1">
      <alignment horizontal="right" vertical="center"/>
      <protection locked="0"/>
    </xf>
    <xf numFmtId="38" fontId="0" fillId="34" borderId="29" xfId="49" applyFont="1" applyFill="1" applyBorder="1" applyAlignment="1" applyProtection="1">
      <alignment horizontal="right" vertical="center"/>
      <protection/>
    </xf>
    <xf numFmtId="38" fontId="0" fillId="34" borderId="37" xfId="49" applyFont="1" applyFill="1" applyBorder="1" applyAlignment="1" applyProtection="1">
      <alignment horizontal="right" vertical="center"/>
      <protection/>
    </xf>
    <xf numFmtId="38" fontId="0" fillId="0" borderId="47" xfId="49" applyFont="1" applyBorder="1" applyAlignment="1">
      <alignment horizontal="right" vertical="center"/>
    </xf>
    <xf numFmtId="38" fontId="0" fillId="33" borderId="75" xfId="49" applyFont="1" applyFill="1" applyBorder="1" applyAlignment="1" applyProtection="1">
      <alignment horizontal="right" vertical="center"/>
      <protection locked="0"/>
    </xf>
    <xf numFmtId="38" fontId="0" fillId="33" borderId="76" xfId="49" applyFont="1" applyFill="1" applyBorder="1" applyAlignment="1" applyProtection="1">
      <alignment horizontal="right" vertical="center"/>
      <protection locked="0"/>
    </xf>
    <xf numFmtId="38" fontId="0" fillId="33" borderId="38" xfId="49" applyFont="1" applyFill="1" applyBorder="1" applyAlignment="1" applyProtection="1">
      <alignment horizontal="right" vertical="center"/>
      <protection locked="0"/>
    </xf>
    <xf numFmtId="38" fontId="0" fillId="33" borderId="31" xfId="49" applyFont="1" applyFill="1" applyBorder="1" applyAlignment="1" applyProtection="1">
      <alignment horizontal="right" vertical="center"/>
      <protection locked="0"/>
    </xf>
    <xf numFmtId="38" fontId="0" fillId="33" borderId="77" xfId="49" applyFont="1" applyFill="1" applyBorder="1" applyAlignment="1" applyProtection="1">
      <alignment horizontal="right" vertical="center"/>
      <protection locked="0"/>
    </xf>
    <xf numFmtId="38" fontId="0" fillId="33" borderId="78" xfId="49" applyFont="1" applyFill="1" applyBorder="1" applyAlignment="1" applyProtection="1">
      <alignment horizontal="right" vertical="center"/>
      <protection locked="0"/>
    </xf>
    <xf numFmtId="38" fontId="0" fillId="0" borderId="79" xfId="49" applyFont="1" applyBorder="1" applyAlignment="1">
      <alignment horizontal="right" vertical="center"/>
    </xf>
    <xf numFmtId="38" fontId="0" fillId="0" borderId="13" xfId="49" applyFont="1" applyBorder="1" applyAlignment="1">
      <alignment horizontal="right" vertical="center"/>
    </xf>
    <xf numFmtId="38" fontId="0" fillId="34" borderId="29" xfId="49" applyFont="1" applyFill="1" applyBorder="1" applyAlignment="1" applyProtection="1">
      <alignment horizontal="right" vertical="center"/>
      <protection locked="0"/>
    </xf>
    <xf numFmtId="38" fontId="0" fillId="34" borderId="37" xfId="49" applyFont="1" applyFill="1" applyBorder="1" applyAlignment="1" applyProtection="1">
      <alignment horizontal="right" vertical="center"/>
      <protection locked="0"/>
    </xf>
    <xf numFmtId="38" fontId="0" fillId="0" borderId="79" xfId="49" applyFont="1" applyBorder="1" applyAlignment="1" applyProtection="1">
      <alignment horizontal="right" vertical="center"/>
      <protection/>
    </xf>
    <xf numFmtId="38" fontId="0" fillId="0" borderId="13" xfId="49" applyFont="1" applyBorder="1" applyAlignment="1" applyProtection="1">
      <alignment horizontal="right" vertical="center"/>
      <protection/>
    </xf>
    <xf numFmtId="38" fontId="0" fillId="33" borderId="80" xfId="49" applyFont="1" applyFill="1" applyBorder="1" applyAlignment="1" applyProtection="1">
      <alignment horizontal="right" vertical="center"/>
      <protection locked="0"/>
    </xf>
    <xf numFmtId="38" fontId="0" fillId="33" borderId="81" xfId="49" applyFont="1" applyFill="1" applyBorder="1" applyAlignment="1" applyProtection="1">
      <alignment horizontal="right" vertical="center"/>
      <protection locked="0"/>
    </xf>
    <xf numFmtId="38" fontId="0" fillId="33" borderId="82" xfId="49" applyFont="1" applyFill="1" applyBorder="1" applyAlignment="1" applyProtection="1">
      <alignment horizontal="right" vertical="center"/>
      <protection locked="0"/>
    </xf>
    <xf numFmtId="38" fontId="0" fillId="33" borderId="83" xfId="49" applyFont="1" applyFill="1" applyBorder="1" applyAlignment="1" applyProtection="1">
      <alignment horizontal="right" vertical="center"/>
      <protection locked="0"/>
    </xf>
    <xf numFmtId="38" fontId="0" fillId="33" borderId="84" xfId="49" applyFont="1" applyFill="1" applyBorder="1" applyAlignment="1" applyProtection="1">
      <alignment horizontal="right" vertical="center"/>
      <protection locked="0"/>
    </xf>
    <xf numFmtId="38" fontId="0" fillId="33" borderId="85" xfId="49" applyFont="1" applyFill="1" applyBorder="1" applyAlignment="1" applyProtection="1">
      <alignment horizontal="right" vertical="center"/>
      <protection locked="0"/>
    </xf>
    <xf numFmtId="0" fontId="4" fillId="0" borderId="14" xfId="0" applyFont="1" applyBorder="1" applyAlignment="1">
      <alignment horizontal="center" vertical="center" shrinkToFit="1"/>
    </xf>
    <xf numFmtId="0" fontId="5" fillId="0" borderId="38" xfId="0" applyFont="1" applyBorder="1" applyAlignment="1">
      <alignment horizontal="center" vertical="center"/>
    </xf>
    <xf numFmtId="0" fontId="4" fillId="0" borderId="14" xfId="0" applyFont="1" applyBorder="1" applyAlignment="1">
      <alignment horizontal="center" vertical="center"/>
    </xf>
    <xf numFmtId="0" fontId="5" fillId="0" borderId="14" xfId="0" applyFont="1" applyBorder="1" applyAlignment="1">
      <alignment horizontal="center" vertical="center" wrapText="1" shrinkToFit="1"/>
    </xf>
    <xf numFmtId="0" fontId="5" fillId="0" borderId="74" xfId="0" applyFont="1" applyBorder="1" applyAlignment="1">
      <alignment horizontal="center" vertical="center"/>
    </xf>
    <xf numFmtId="0" fontId="0" fillId="0" borderId="45" xfId="0" applyBorder="1" applyAlignment="1">
      <alignment horizontal="center" vertical="center" shrinkToFit="1"/>
    </xf>
    <xf numFmtId="0" fontId="0" fillId="0" borderId="86" xfId="0" applyBorder="1" applyAlignment="1">
      <alignment horizontal="center" vertical="center" shrinkToFit="1"/>
    </xf>
    <xf numFmtId="38" fontId="0" fillId="33" borderId="87" xfId="49" applyFont="1" applyFill="1" applyBorder="1" applyAlignment="1" applyProtection="1">
      <alignment horizontal="right" vertical="center"/>
      <protection locked="0"/>
    </xf>
    <xf numFmtId="38" fontId="0" fillId="33" borderId="88" xfId="49" applyFont="1" applyFill="1" applyBorder="1" applyAlignment="1" applyProtection="1">
      <alignment horizontal="right" vertical="center"/>
      <protection locked="0"/>
    </xf>
    <xf numFmtId="38" fontId="0" fillId="0" borderId="32" xfId="49" applyFont="1" applyBorder="1" applyAlignment="1">
      <alignment horizontal="left" vertical="center" shrinkToFit="1"/>
    </xf>
    <xf numFmtId="38" fontId="0" fillId="0" borderId="44" xfId="49" applyFont="1" applyBorder="1" applyAlignment="1">
      <alignment horizontal="center" vertical="center" shrinkToFit="1"/>
    </xf>
    <xf numFmtId="38" fontId="0" fillId="0" borderId="0" xfId="49" applyFont="1" applyBorder="1" applyAlignment="1">
      <alignment horizontal="center" vertical="center" shrinkToFit="1"/>
    </xf>
    <xf numFmtId="38" fontId="0" fillId="0" borderId="0" xfId="49" applyFont="1" applyFill="1" applyBorder="1" applyAlignment="1">
      <alignment horizontal="left" vertical="center" shrinkToFit="1"/>
    </xf>
    <xf numFmtId="38" fontId="0" fillId="0" borderId="30" xfId="49" applyFont="1" applyFill="1" applyBorder="1" applyAlignment="1">
      <alignment horizontal="left" vertical="center" shrinkToFit="1"/>
    </xf>
    <xf numFmtId="38" fontId="0" fillId="0" borderId="80" xfId="49" applyBorder="1" applyAlignment="1">
      <alignment horizontal="center" vertical="center"/>
    </xf>
    <xf numFmtId="38" fontId="0" fillId="0" borderId="81" xfId="49" applyBorder="1" applyAlignment="1">
      <alignment horizontal="center" vertical="center"/>
    </xf>
    <xf numFmtId="38" fontId="0" fillId="0" borderId="14" xfId="49" applyFont="1" applyBorder="1" applyAlignment="1">
      <alignment horizontal="center" vertical="center"/>
    </xf>
    <xf numFmtId="38" fontId="0" fillId="0" borderId="0" xfId="49" applyFont="1" applyBorder="1" applyAlignment="1">
      <alignment horizontal="center" vertical="center"/>
    </xf>
    <xf numFmtId="38" fontId="0" fillId="0" borderId="32" xfId="49" applyFont="1" applyBorder="1" applyAlignment="1">
      <alignment horizontal="center" vertical="center" shrinkToFit="1"/>
    </xf>
    <xf numFmtId="38" fontId="0" fillId="33" borderId="31" xfId="49" applyFill="1" applyBorder="1" applyAlignment="1">
      <alignment horizontal="center" vertical="center"/>
    </xf>
    <xf numFmtId="38" fontId="0" fillId="33" borderId="77" xfId="49" applyFill="1" applyBorder="1" applyAlignment="1">
      <alignment horizontal="center" vertical="center"/>
    </xf>
    <xf numFmtId="38" fontId="0" fillId="33" borderId="37" xfId="49" applyFill="1" applyBorder="1" applyAlignment="1">
      <alignment horizontal="center" vertical="center"/>
    </xf>
    <xf numFmtId="38" fontId="0" fillId="0" borderId="29" xfId="49" applyBorder="1" applyAlignment="1">
      <alignment horizontal="center" vertical="center" shrinkToFit="1"/>
    </xf>
    <xf numFmtId="38" fontId="0" fillId="0" borderId="37" xfId="49" applyBorder="1" applyAlignment="1">
      <alignment horizontal="center" vertical="center" shrinkToFit="1"/>
    </xf>
    <xf numFmtId="38" fontId="0" fillId="0" borderId="14" xfId="49" applyBorder="1" applyAlignment="1">
      <alignment horizontal="center" vertical="center"/>
    </xf>
    <xf numFmtId="38" fontId="5" fillId="0" borderId="29" xfId="49" applyFont="1" applyBorder="1" applyAlignment="1">
      <alignment horizontal="center" vertical="center" shrinkToFit="1"/>
    </xf>
    <xf numFmtId="38" fontId="5" fillId="0" borderId="89" xfId="49" applyFont="1" applyBorder="1" applyAlignment="1">
      <alignment horizontal="center" vertical="center" shrinkToFit="1"/>
    </xf>
    <xf numFmtId="38" fontId="5" fillId="0" borderId="11" xfId="49" applyFont="1" applyBorder="1" applyAlignment="1">
      <alignment horizontal="center" vertical="center" wrapText="1"/>
    </xf>
    <xf numFmtId="38" fontId="5" fillId="0" borderId="90" xfId="49" applyFont="1" applyBorder="1" applyAlignment="1">
      <alignment horizontal="center" vertical="center" wrapText="1"/>
    </xf>
    <xf numFmtId="38" fontId="5" fillId="0" borderId="91" xfId="49" applyFont="1" applyBorder="1" applyAlignment="1">
      <alignment horizontal="center" vertical="center" wrapText="1"/>
    </xf>
    <xf numFmtId="38" fontId="5" fillId="0" borderId="67" xfId="49" applyFont="1" applyBorder="1" applyAlignment="1">
      <alignment horizontal="center" vertical="center" wrapText="1"/>
    </xf>
    <xf numFmtId="38" fontId="0" fillId="33" borderId="61" xfId="49" applyFill="1" applyBorder="1" applyAlignment="1">
      <alignment horizontal="center" vertical="center"/>
    </xf>
    <xf numFmtId="38" fontId="0" fillId="33" borderId="92" xfId="49" applyFill="1" applyBorder="1" applyAlignment="1">
      <alignment horizontal="center" vertical="center"/>
    </xf>
    <xf numFmtId="38" fontId="4" fillId="0" borderId="32" xfId="49" applyFont="1" applyBorder="1" applyAlignment="1">
      <alignment horizontal="center" vertical="center"/>
    </xf>
    <xf numFmtId="38" fontId="4" fillId="0" borderId="50" xfId="49" applyFont="1" applyBorder="1" applyAlignment="1">
      <alignment horizontal="center" vertical="center"/>
    </xf>
    <xf numFmtId="38" fontId="5" fillId="36" borderId="29" xfId="49" applyFont="1" applyFill="1" applyBorder="1" applyAlignment="1">
      <alignment horizontal="center" vertical="center"/>
    </xf>
    <xf numFmtId="38" fontId="5" fillId="36" borderId="49" xfId="49" applyFont="1" applyFill="1" applyBorder="1" applyAlignment="1">
      <alignment horizontal="center" vertical="center"/>
    </xf>
    <xf numFmtId="38" fontId="0" fillId="37" borderId="29" xfId="49" applyFont="1" applyFill="1" applyBorder="1" applyAlignment="1">
      <alignment horizontal="center" vertical="center"/>
    </xf>
    <xf numFmtId="38" fontId="0" fillId="37" borderId="89" xfId="49" applyFont="1" applyFill="1" applyBorder="1" applyAlignment="1">
      <alignment horizontal="center" vertical="center"/>
    </xf>
    <xf numFmtId="38" fontId="0" fillId="37" borderId="37" xfId="49" applyFont="1" applyFill="1" applyBorder="1" applyAlignment="1">
      <alignment horizontal="center" vertical="center"/>
    </xf>
    <xf numFmtId="38" fontId="5" fillId="36" borderId="29" xfId="49" applyFont="1" applyFill="1" applyBorder="1" applyAlignment="1">
      <alignment horizontal="center" vertical="center" shrinkToFit="1"/>
    </xf>
    <xf numFmtId="38" fontId="5" fillId="36" borderId="49" xfId="49" applyFont="1" applyFill="1" applyBorder="1" applyAlignment="1">
      <alignment horizontal="center" vertical="center" shrinkToFit="1"/>
    </xf>
    <xf numFmtId="38" fontId="0" fillId="0" borderId="80" xfId="49" applyFont="1" applyBorder="1" applyAlignment="1">
      <alignment horizontal="center" vertical="center"/>
    </xf>
    <xf numFmtId="38" fontId="0" fillId="0" borderId="81" xfId="49" applyFont="1" applyBorder="1" applyAlignment="1">
      <alignment horizontal="center" vertical="center"/>
    </xf>
    <xf numFmtId="38" fontId="0" fillId="0" borderId="93" xfId="49" applyFont="1" applyBorder="1" applyAlignment="1">
      <alignment horizontal="center" vertical="center"/>
    </xf>
    <xf numFmtId="38" fontId="5" fillId="0" borderId="94" xfId="49" applyFont="1" applyBorder="1" applyAlignment="1">
      <alignment horizontal="center" vertical="center" shrinkToFit="1"/>
    </xf>
    <xf numFmtId="38" fontId="5" fillId="0" borderId="95" xfId="49" applyFont="1" applyBorder="1" applyAlignment="1">
      <alignment horizontal="center" vertical="center" shrinkToFit="1"/>
    </xf>
    <xf numFmtId="38" fontId="0" fillId="33" borderId="31" xfId="49" applyFont="1" applyFill="1" applyBorder="1" applyAlignment="1">
      <alignment horizontal="center" vertical="center"/>
    </xf>
    <xf numFmtId="38" fontId="0" fillId="33" borderId="77" xfId="49" applyFont="1" applyFill="1" applyBorder="1" applyAlignment="1">
      <alignment horizontal="center" vertical="center"/>
    </xf>
    <xf numFmtId="38" fontId="0" fillId="0" borderId="55" xfId="49" applyFont="1" applyBorder="1" applyAlignment="1">
      <alignment horizontal="center" vertical="center"/>
    </xf>
    <xf numFmtId="38" fontId="3" fillId="0" borderId="96" xfId="49" applyFont="1" applyBorder="1" applyAlignment="1">
      <alignment horizontal="center" vertical="center"/>
    </xf>
    <xf numFmtId="38" fontId="3" fillId="0" borderId="96" xfId="49" applyFont="1" applyBorder="1" applyAlignment="1">
      <alignment horizontal="center" vertical="center" shrinkToFit="1"/>
    </xf>
    <xf numFmtId="40" fontId="0" fillId="0" borderId="43" xfId="49" applyNumberFormat="1" applyFont="1" applyBorder="1" applyAlignment="1">
      <alignment horizontal="center" vertical="center"/>
    </xf>
    <xf numFmtId="40" fontId="0" fillId="0" borderId="97" xfId="49" applyNumberFormat="1" applyFont="1" applyBorder="1" applyAlignment="1">
      <alignment horizontal="center" vertical="center"/>
    </xf>
    <xf numFmtId="38" fontId="5" fillId="0" borderId="44" xfId="49" applyFont="1" applyBorder="1" applyAlignment="1">
      <alignment horizontal="center" vertical="center" shrinkToFit="1"/>
    </xf>
    <xf numFmtId="38" fontId="5" fillId="0" borderId="0" xfId="49" applyFont="1" applyAlignment="1">
      <alignment horizontal="center" vertical="center" shrinkToFit="1"/>
    </xf>
    <xf numFmtId="38" fontId="5" fillId="0" borderId="44" xfId="49" applyFont="1" applyBorder="1" applyAlignment="1">
      <alignment horizontal="center" vertical="center"/>
    </xf>
    <xf numFmtId="38" fontId="5" fillId="0" borderId="0" xfId="49" applyFont="1" applyAlignment="1">
      <alignment horizontal="center" vertical="center"/>
    </xf>
    <xf numFmtId="38" fontId="0" fillId="0" borderId="29" xfId="49" applyFont="1" applyBorder="1" applyAlignment="1">
      <alignment horizontal="center" vertical="center" shrinkToFit="1"/>
    </xf>
    <xf numFmtId="38" fontId="0" fillId="0" borderId="37" xfId="49" applyFont="1" applyBorder="1" applyAlignment="1">
      <alignment horizontal="center" vertical="center" shrinkToFit="1"/>
    </xf>
    <xf numFmtId="38" fontId="5" fillId="0" borderId="49" xfId="49" applyFont="1" applyBorder="1" applyAlignment="1">
      <alignment horizontal="center" vertical="center" shrinkToFit="1"/>
    </xf>
    <xf numFmtId="38" fontId="5" fillId="0" borderId="98" xfId="49" applyFont="1" applyBorder="1" applyAlignment="1">
      <alignment horizontal="center" vertical="center"/>
    </xf>
    <xf numFmtId="38" fontId="5" fillId="0" borderId="99" xfId="49" applyFont="1" applyBorder="1" applyAlignment="1">
      <alignment horizontal="center" vertical="center"/>
    </xf>
    <xf numFmtId="38" fontId="0" fillId="0" borderId="45" xfId="49" applyFont="1" applyBorder="1" applyAlignment="1">
      <alignment horizontal="center" vertical="center"/>
    </xf>
    <xf numFmtId="38" fontId="0" fillId="0" borderId="86" xfId="49" applyFont="1" applyBorder="1" applyAlignment="1">
      <alignment horizontal="center" vertical="center"/>
    </xf>
    <xf numFmtId="38" fontId="0" fillId="0" borderId="43" xfId="49" applyFont="1" applyBorder="1" applyAlignment="1">
      <alignment horizontal="center" vertical="center"/>
    </xf>
    <xf numFmtId="38" fontId="0" fillId="0" borderId="97" xfId="49" applyFont="1" applyBorder="1" applyAlignment="1">
      <alignment horizontal="center" vertical="center"/>
    </xf>
    <xf numFmtId="38" fontId="5" fillId="0" borderId="100" xfId="49" applyFont="1" applyBorder="1" applyAlignment="1">
      <alignment horizontal="left" vertical="center"/>
    </xf>
    <xf numFmtId="38" fontId="5" fillId="0" borderId="32" xfId="49" applyFont="1" applyBorder="1" applyAlignment="1">
      <alignment horizontal="left" vertical="center"/>
    </xf>
    <xf numFmtId="38" fontId="5" fillId="0" borderId="0" xfId="49" applyFont="1" applyBorder="1" applyAlignment="1">
      <alignment horizontal="left" vertical="center"/>
    </xf>
    <xf numFmtId="38" fontId="0" fillId="33" borderId="29" xfId="49" applyFont="1" applyFill="1" applyBorder="1" applyAlignment="1">
      <alignment horizontal="center" vertical="center"/>
    </xf>
    <xf numFmtId="38" fontId="0" fillId="0" borderId="29" xfId="49" applyFont="1" applyBorder="1" applyAlignment="1">
      <alignment horizontal="center" vertical="center"/>
    </xf>
    <xf numFmtId="38" fontId="0" fillId="0" borderId="37" xfId="49" applyFont="1" applyBorder="1" applyAlignment="1">
      <alignment horizontal="center" vertical="center"/>
    </xf>
    <xf numFmtId="38" fontId="5" fillId="0" borderId="101" xfId="49" applyFont="1" applyBorder="1" applyAlignment="1">
      <alignment horizontal="center" vertical="center" wrapText="1" shrinkToFit="1"/>
    </xf>
    <xf numFmtId="38" fontId="5" fillId="0" borderId="67" xfId="49" applyFont="1" applyBorder="1" applyAlignment="1">
      <alignment horizontal="center" vertical="center" wrapText="1" shrinkToFit="1"/>
    </xf>
    <xf numFmtId="38" fontId="0" fillId="0" borderId="102" xfId="49" applyFont="1" applyBorder="1" applyAlignment="1">
      <alignment horizontal="center" vertical="center"/>
    </xf>
    <xf numFmtId="38" fontId="0" fillId="0" borderId="99" xfId="49" applyFont="1" applyBorder="1" applyAlignment="1">
      <alignment horizontal="center" vertical="center"/>
    </xf>
    <xf numFmtId="38" fontId="0" fillId="38" borderId="31" xfId="49" applyFont="1" applyFill="1" applyBorder="1" applyAlignment="1">
      <alignment horizontal="center" vertical="center"/>
    </xf>
    <xf numFmtId="38" fontId="0" fillId="38" borderId="77" xfId="49" applyFont="1" applyFill="1" applyBorder="1" applyAlignment="1">
      <alignment horizontal="center" vertical="center"/>
    </xf>
    <xf numFmtId="38" fontId="0" fillId="0" borderId="103" xfId="49" applyFont="1" applyBorder="1" applyAlignment="1">
      <alignment horizontal="center" vertical="center"/>
    </xf>
    <xf numFmtId="38" fontId="0" fillId="0" borderId="104" xfId="49" applyFont="1" applyBorder="1" applyAlignment="1">
      <alignment horizontal="center" vertical="center"/>
    </xf>
    <xf numFmtId="38" fontId="0" fillId="0" borderId="105" xfId="49" applyFont="1" applyBorder="1" applyAlignment="1">
      <alignment horizontal="center" vertical="center"/>
    </xf>
    <xf numFmtId="38" fontId="0" fillId="0" borderId="47" xfId="49" applyFont="1" applyBorder="1" applyAlignment="1">
      <alignment horizontal="center" vertical="center"/>
    </xf>
    <xf numFmtId="38" fontId="5" fillId="0" borderId="0" xfId="49" applyFont="1" applyBorder="1" applyAlignment="1">
      <alignment horizontal="center" vertical="center" shrinkToFit="1"/>
    </xf>
    <xf numFmtId="38" fontId="5" fillId="0" borderId="63" xfId="49" applyFont="1" applyBorder="1" applyAlignment="1">
      <alignment horizontal="center" vertical="center" shrinkToFit="1"/>
    </xf>
    <xf numFmtId="38" fontId="0" fillId="0" borderId="0" xfId="49" applyFont="1" applyBorder="1" applyAlignment="1">
      <alignment horizontal="center" vertical="center" shrinkToFit="1"/>
    </xf>
    <xf numFmtId="38" fontId="0" fillId="0" borderId="63" xfId="49" applyFont="1" applyBorder="1" applyAlignment="1">
      <alignment horizontal="center" vertical="center" shrinkToFit="1"/>
    </xf>
    <xf numFmtId="38" fontId="0" fillId="0" borderId="0" xfId="49" applyFont="1" applyAlignment="1">
      <alignment horizontal="center" vertical="center"/>
    </xf>
    <xf numFmtId="38" fontId="0" fillId="0" borderId="106" xfId="49" applyFont="1" applyBorder="1" applyAlignment="1">
      <alignment horizontal="center" vertical="center"/>
    </xf>
    <xf numFmtId="38" fontId="0" fillId="0" borderId="107" xfId="49" applyFont="1" applyBorder="1" applyAlignment="1">
      <alignment horizontal="center" vertical="center"/>
    </xf>
    <xf numFmtId="38" fontId="5" fillId="0" borderId="108" xfId="49" applyFont="1" applyBorder="1" applyAlignment="1">
      <alignment horizontal="center" vertical="center"/>
    </xf>
    <xf numFmtId="38" fontId="5" fillId="0" borderId="103" xfId="49" applyFont="1" applyBorder="1" applyAlignment="1">
      <alignment horizontal="center" vertical="center"/>
    </xf>
    <xf numFmtId="38" fontId="5" fillId="0" borderId="109" xfId="49" applyFont="1" applyBorder="1" applyAlignment="1">
      <alignment horizontal="center" vertical="center" shrinkToFit="1"/>
    </xf>
    <xf numFmtId="38" fontId="5" fillId="0" borderId="105" xfId="49" applyFont="1" applyBorder="1" applyAlignment="1">
      <alignment horizontal="center" vertical="center" shrinkToFit="1"/>
    </xf>
    <xf numFmtId="38" fontId="5" fillId="0" borderId="110" xfId="49" applyFont="1" applyBorder="1" applyAlignment="1">
      <alignment horizontal="center" vertical="center" shrinkToFit="1"/>
    </xf>
    <xf numFmtId="38" fontId="5" fillId="0" borderId="111" xfId="49" applyFont="1" applyBorder="1" applyAlignment="1">
      <alignment horizontal="center" vertical="center" shrinkToFit="1"/>
    </xf>
    <xf numFmtId="38" fontId="0" fillId="0" borderId="94" xfId="49" applyFont="1" applyBorder="1" applyAlignment="1">
      <alignment horizontal="center" vertical="center"/>
    </xf>
    <xf numFmtId="38" fontId="0" fillId="0" borderId="112" xfId="49" applyFont="1" applyBorder="1" applyAlignment="1">
      <alignment horizontal="center" vertical="center"/>
    </xf>
    <xf numFmtId="38" fontId="0" fillId="0" borderId="113" xfId="49" applyFont="1" applyBorder="1" applyAlignment="1">
      <alignment horizontal="center" vertical="center"/>
    </xf>
    <xf numFmtId="38" fontId="5" fillId="0" borderId="93" xfId="49" applyFont="1" applyBorder="1" applyAlignment="1">
      <alignment horizontal="center" vertical="center"/>
    </xf>
    <xf numFmtId="38" fontId="5" fillId="0" borderId="114" xfId="49" applyFont="1" applyBorder="1" applyAlignment="1">
      <alignment horizontal="center" vertical="center"/>
    </xf>
    <xf numFmtId="38" fontId="5" fillId="0" borderId="46" xfId="49" applyFont="1" applyBorder="1" applyAlignment="1">
      <alignment horizontal="center" vertical="center"/>
    </xf>
    <xf numFmtId="38" fontId="5" fillId="36" borderId="47" xfId="49" applyFont="1" applyFill="1" applyBorder="1" applyAlignment="1">
      <alignment horizontal="center" vertical="center"/>
    </xf>
    <xf numFmtId="38" fontId="5" fillId="36" borderId="77" xfId="49" applyFont="1" applyFill="1" applyBorder="1" applyAlignment="1">
      <alignment horizontal="center" vertical="center"/>
    </xf>
    <xf numFmtId="38" fontId="5" fillId="36" borderId="115" xfId="49" applyFont="1" applyFill="1" applyBorder="1" applyAlignment="1">
      <alignment horizontal="center" vertical="center" shrinkToFit="1"/>
    </xf>
    <xf numFmtId="38" fontId="5" fillId="0" borderId="101" xfId="49" applyFont="1" applyBorder="1" applyAlignment="1">
      <alignment horizontal="center" vertical="center" shrinkToFit="1"/>
    </xf>
    <xf numFmtId="38" fontId="5" fillId="0" borderId="67" xfId="49" applyFont="1" applyBorder="1" applyAlignment="1">
      <alignment horizontal="center" vertical="center" shrinkToFit="1"/>
    </xf>
    <xf numFmtId="38" fontId="5" fillId="0" borderId="77" xfId="49" applyFont="1" applyBorder="1" applyAlignment="1">
      <alignment horizontal="center" vertical="center" shrinkToFit="1"/>
    </xf>
    <xf numFmtId="38" fontId="0" fillId="0" borderId="116" xfId="49" applyFont="1" applyBorder="1" applyAlignment="1">
      <alignment horizontal="center" vertical="center"/>
    </xf>
    <xf numFmtId="38" fontId="0" fillId="0" borderId="117" xfId="49" applyFont="1" applyBorder="1" applyAlignment="1">
      <alignment horizontal="center" vertical="center"/>
    </xf>
    <xf numFmtId="38" fontId="5" fillId="0" borderId="68" xfId="49" applyFont="1" applyBorder="1" applyAlignment="1">
      <alignment horizontal="center" vertical="center" wrapText="1"/>
    </xf>
    <xf numFmtId="38" fontId="0" fillId="0" borderId="84" xfId="49" applyFont="1" applyBorder="1" applyAlignment="1">
      <alignment horizontal="center" vertical="center"/>
    </xf>
    <xf numFmtId="38" fontId="0" fillId="0" borderId="85" xfId="49" applyFont="1" applyBorder="1" applyAlignment="1">
      <alignment horizontal="center" vertical="center"/>
    </xf>
    <xf numFmtId="38" fontId="0" fillId="0" borderId="118" xfId="49" applyFont="1" applyBorder="1" applyAlignment="1">
      <alignment horizontal="center" vertical="center"/>
    </xf>
    <xf numFmtId="38" fontId="0" fillId="0" borderId="119" xfId="49" applyFont="1" applyBorder="1" applyAlignment="1">
      <alignment horizontal="center" vertical="center"/>
    </xf>
    <xf numFmtId="38" fontId="5" fillId="0" borderId="104" xfId="49" applyFont="1" applyBorder="1" applyAlignment="1">
      <alignment horizontal="center" vertical="center" shrinkToFit="1"/>
    </xf>
    <xf numFmtId="38" fontId="5" fillId="0" borderId="120" xfId="49" applyFont="1" applyBorder="1" applyAlignment="1">
      <alignment horizontal="center" vertical="center" shrinkToFit="1"/>
    </xf>
    <xf numFmtId="38" fontId="5" fillId="0" borderId="121" xfId="49" applyFont="1" applyBorder="1" applyAlignment="1">
      <alignment horizontal="center" vertical="center"/>
    </xf>
    <xf numFmtId="38" fontId="5" fillId="0" borderId="122" xfId="49" applyFont="1" applyBorder="1" applyAlignment="1">
      <alignment horizontal="center" vertical="center"/>
    </xf>
    <xf numFmtId="38" fontId="6" fillId="0" borderId="51" xfId="49" applyFont="1" applyBorder="1" applyAlignment="1">
      <alignment horizontal="center" vertical="center"/>
    </xf>
    <xf numFmtId="38" fontId="6" fillId="0" borderId="123" xfId="49" applyFont="1" applyBorder="1" applyAlignment="1">
      <alignment horizontal="center" vertical="center"/>
    </xf>
    <xf numFmtId="38" fontId="5" fillId="0" borderId="11" xfId="49" applyFont="1" applyBorder="1" applyAlignment="1">
      <alignment horizontal="center" vertical="center" shrinkToFit="1"/>
    </xf>
    <xf numFmtId="38" fontId="5" fillId="0" borderId="90" xfId="49" applyFont="1" applyBorder="1" applyAlignment="1">
      <alignment horizontal="center" vertical="center" shrinkToFit="1"/>
    </xf>
    <xf numFmtId="38" fontId="4" fillId="0" borderId="124" xfId="49" applyFont="1" applyBorder="1" applyAlignment="1">
      <alignment horizontal="center" vertical="center"/>
    </xf>
    <xf numFmtId="38" fontId="5" fillId="34" borderId="101" xfId="49" applyFont="1" applyFill="1" applyBorder="1" applyAlignment="1">
      <alignment horizontal="center" vertical="center" wrapText="1"/>
    </xf>
    <xf numFmtId="38" fontId="5" fillId="34" borderId="67" xfId="49" applyFont="1" applyFill="1" applyBorder="1" applyAlignment="1">
      <alignment horizontal="center" vertical="center" wrapText="1"/>
    </xf>
    <xf numFmtId="38" fontId="0" fillId="33" borderId="37" xfId="49" applyFont="1" applyFill="1" applyBorder="1" applyAlignment="1">
      <alignment horizontal="center" vertical="center"/>
    </xf>
    <xf numFmtId="38" fontId="5" fillId="0" borderId="101" xfId="49" applyFont="1" applyBorder="1" applyAlignment="1">
      <alignment horizontal="center" vertical="center" wrapText="1"/>
    </xf>
    <xf numFmtId="38" fontId="5" fillId="36" borderId="37" xfId="49" applyFont="1" applyFill="1" applyBorder="1" applyAlignment="1">
      <alignment horizontal="center" vertical="center" shrinkToFit="1"/>
    </xf>
    <xf numFmtId="38" fontId="5" fillId="36" borderId="115" xfId="49" applyFont="1" applyFill="1" applyBorder="1" applyAlignment="1">
      <alignment horizontal="center" vertical="center"/>
    </xf>
    <xf numFmtId="38" fontId="5" fillId="36" borderId="37" xfId="49" applyFont="1" applyFill="1" applyBorder="1" applyAlignment="1">
      <alignment horizontal="center" vertical="center"/>
    </xf>
    <xf numFmtId="38" fontId="5" fillId="0" borderId="77" xfId="49" applyFont="1" applyBorder="1" applyAlignment="1">
      <alignment horizontal="center" vertical="center" wrapText="1"/>
    </xf>
    <xf numFmtId="38" fontId="5" fillId="0" borderId="115" xfId="49" applyFont="1" applyBorder="1" applyAlignment="1">
      <alignment horizontal="center" vertical="center" shrinkToFit="1"/>
    </xf>
    <xf numFmtId="38" fontId="5" fillId="0" borderId="94" xfId="49" applyFont="1" applyBorder="1" applyAlignment="1">
      <alignment horizontal="center" vertical="center"/>
    </xf>
    <xf numFmtId="38" fontId="0" fillId="33" borderId="78" xfId="49" applyFont="1" applyFill="1" applyBorder="1" applyAlignment="1">
      <alignment horizontal="center" vertical="center"/>
    </xf>
    <xf numFmtId="38" fontId="0" fillId="33" borderId="125" xfId="49" applyFont="1" applyFill="1" applyBorder="1" applyAlignment="1">
      <alignment horizontal="center" vertical="center"/>
    </xf>
    <xf numFmtId="38" fontId="0" fillId="0" borderId="126" xfId="49" applyFont="1" applyBorder="1" applyAlignment="1">
      <alignment horizontal="center" vertical="center"/>
    </xf>
    <xf numFmtId="38" fontId="5" fillId="0" borderId="126" xfId="49" applyFont="1" applyBorder="1" applyAlignment="1">
      <alignment horizontal="center" vertical="center"/>
    </xf>
    <xf numFmtId="38" fontId="0" fillId="0" borderId="38" xfId="49" applyFont="1" applyFill="1" applyBorder="1" applyAlignment="1">
      <alignment horizontal="center" vertical="center"/>
    </xf>
    <xf numFmtId="38" fontId="5" fillId="0" borderId="31" xfId="49" applyFont="1" applyBorder="1" applyAlignment="1">
      <alignment horizontal="center" vertical="center" wrapText="1"/>
    </xf>
    <xf numFmtId="38" fontId="5" fillId="0" borderId="127" xfId="49" applyFont="1" applyBorder="1" applyAlignment="1">
      <alignment horizontal="center" vertical="center" wrapText="1"/>
    </xf>
    <xf numFmtId="38" fontId="0" fillId="0" borderId="111" xfId="49" applyFont="1" applyBorder="1" applyAlignment="1">
      <alignment horizontal="center" vertical="center"/>
    </xf>
    <xf numFmtId="38" fontId="5" fillId="0" borderId="128" xfId="49" applyFont="1" applyBorder="1" applyAlignment="1">
      <alignment horizontal="center" vertical="center" wrapText="1"/>
    </xf>
    <xf numFmtId="38" fontId="5" fillId="0" borderId="29" xfId="49" applyFont="1" applyBorder="1" applyAlignment="1">
      <alignment horizontal="center" vertical="center" wrapText="1"/>
    </xf>
    <xf numFmtId="49" fontId="5" fillId="36" borderId="29" xfId="49" applyNumberFormat="1" applyFont="1" applyFill="1" applyBorder="1" applyAlignment="1">
      <alignment horizontal="center" vertical="center"/>
    </xf>
    <xf numFmtId="49" fontId="5" fillId="36" borderId="89" xfId="49" applyNumberFormat="1" applyFont="1" applyFill="1" applyBorder="1" applyAlignment="1">
      <alignment horizontal="center" vertical="center"/>
    </xf>
    <xf numFmtId="38" fontId="0" fillId="0" borderId="129" xfId="49" applyBorder="1" applyAlignment="1">
      <alignment horizontal="center" vertical="center"/>
    </xf>
    <xf numFmtId="38" fontId="0" fillId="0" borderId="100" xfId="49" applyFont="1" applyBorder="1" applyAlignment="1">
      <alignment horizontal="left" vertical="center" shrinkToFit="1"/>
    </xf>
    <xf numFmtId="38" fontId="0" fillId="0" borderId="130" xfId="49" applyFont="1" applyFill="1" applyBorder="1" applyAlignment="1">
      <alignment horizontal="left" vertical="center" shrinkToFit="1"/>
    </xf>
    <xf numFmtId="38" fontId="0" fillId="0" borderId="131" xfId="49" applyFont="1" applyFill="1" applyBorder="1" applyAlignment="1">
      <alignment horizontal="left" vertical="center" shrinkToFit="1"/>
    </xf>
    <xf numFmtId="38" fontId="0" fillId="0" borderId="132" xfId="49" applyFont="1" applyBorder="1" applyAlignment="1">
      <alignment horizontal="left" vertical="center" shrinkToFit="1"/>
    </xf>
    <xf numFmtId="38" fontId="0" fillId="0" borderId="0" xfId="49" applyFont="1" applyAlignment="1">
      <alignment horizontal="left" vertical="center" shrinkToFit="1"/>
    </xf>
    <xf numFmtId="38" fontId="9" fillId="0" borderId="110" xfId="49" applyFont="1" applyBorder="1" applyAlignment="1">
      <alignment horizontal="center" vertical="center" shrinkToFit="1"/>
    </xf>
    <xf numFmtId="38" fontId="9" fillId="0" borderId="111" xfId="49" applyFont="1" applyBorder="1" applyAlignment="1">
      <alignment horizontal="center" vertical="center" shrinkToFit="1"/>
    </xf>
    <xf numFmtId="177" fontId="9" fillId="0" borderId="43" xfId="49" applyNumberFormat="1" applyFont="1" applyBorder="1" applyAlignment="1">
      <alignment horizontal="center" vertical="center" shrinkToFit="1"/>
    </xf>
    <xf numFmtId="177" fontId="9" fillId="0" borderId="97" xfId="49" applyNumberFormat="1" applyFont="1" applyBorder="1" applyAlignment="1">
      <alignment horizontal="center" vertical="center" shrinkToFit="1"/>
    </xf>
    <xf numFmtId="185" fontId="9" fillId="0" borderId="43" xfId="42" applyNumberFormat="1" applyFont="1" applyBorder="1" applyAlignment="1">
      <alignment horizontal="center" vertical="center" shrinkToFit="1"/>
    </xf>
    <xf numFmtId="185" fontId="9" fillId="0" borderId="97" xfId="42" applyNumberFormat="1" applyFont="1" applyBorder="1" applyAlignment="1">
      <alignment horizontal="center" vertical="center" shrinkToFit="1"/>
    </xf>
    <xf numFmtId="38" fontId="9" fillId="0" borderId="115" xfId="49" applyFont="1" applyBorder="1" applyAlignment="1">
      <alignment horizontal="center" vertical="center" shrinkToFit="1"/>
    </xf>
    <xf numFmtId="38" fontId="9" fillId="0" borderId="37" xfId="49" applyFont="1" applyBorder="1" applyAlignment="1">
      <alignment horizontal="center" vertical="center" shrinkToFit="1"/>
    </xf>
    <xf numFmtId="38" fontId="8" fillId="0" borderId="0" xfId="49" applyFont="1" applyBorder="1" applyAlignment="1">
      <alignment horizontal="center" vertical="center" shrinkToFit="1"/>
    </xf>
    <xf numFmtId="38" fontId="8" fillId="0" borderId="57" xfId="49" applyFont="1" applyBorder="1" applyAlignment="1">
      <alignment horizontal="center" vertical="center" shrinkToFit="1"/>
    </xf>
    <xf numFmtId="38" fontId="8" fillId="0" borderId="132" xfId="49" applyFont="1" applyBorder="1" applyAlignment="1">
      <alignment horizontal="center" vertical="center" shrinkToFit="1"/>
    </xf>
    <xf numFmtId="38" fontId="8" fillId="0" borderId="58" xfId="49" applyFont="1" applyBorder="1" applyAlignment="1">
      <alignment horizontal="center" vertical="center" shrinkToFit="1"/>
    </xf>
    <xf numFmtId="38" fontId="0" fillId="0" borderId="57" xfId="49" applyFont="1" applyBorder="1" applyAlignment="1">
      <alignment horizontal="center" vertical="center" shrinkToFit="1"/>
    </xf>
    <xf numFmtId="38" fontId="8" fillId="0" borderId="29" xfId="49" applyFont="1" applyBorder="1" applyAlignment="1">
      <alignment horizontal="center" vertical="center" shrinkToFit="1"/>
    </xf>
    <xf numFmtId="38" fontId="8" fillId="0" borderId="37" xfId="49" applyFont="1" applyBorder="1" applyAlignment="1">
      <alignment horizontal="center" vertical="center" shrinkToFit="1"/>
    </xf>
    <xf numFmtId="38" fontId="8" fillId="0" borderId="133" xfId="49" applyFont="1" applyBorder="1" applyAlignment="1">
      <alignment horizontal="center" vertical="center" shrinkToFit="1"/>
    </xf>
    <xf numFmtId="38" fontId="8" fillId="0" borderId="134" xfId="49" applyFont="1" applyBorder="1" applyAlignment="1">
      <alignment horizontal="center" vertical="center" shrinkToFit="1"/>
    </xf>
    <xf numFmtId="38" fontId="7" fillId="0" borderId="135" xfId="49" applyFont="1" applyBorder="1" applyAlignment="1">
      <alignment horizontal="center" vertical="center" shrinkToFit="1"/>
    </xf>
    <xf numFmtId="38" fontId="8" fillId="0" borderId="45" xfId="49" applyFont="1" applyBorder="1" applyAlignment="1">
      <alignment horizontal="center" vertical="center"/>
    </xf>
    <xf numFmtId="38" fontId="8" fillId="0" borderId="86" xfId="49" applyFont="1" applyBorder="1" applyAlignment="1">
      <alignment horizontal="center" vertical="center"/>
    </xf>
    <xf numFmtId="38" fontId="11" fillId="0" borderId="59" xfId="49" applyFont="1" applyBorder="1" applyAlignment="1">
      <alignment horizontal="center" vertical="center"/>
    </xf>
    <xf numFmtId="38" fontId="11" fillId="0" borderId="40" xfId="49" applyFont="1" applyBorder="1" applyAlignment="1">
      <alignment horizontal="center" vertical="center"/>
    </xf>
    <xf numFmtId="38" fontId="11" fillId="0" borderId="136" xfId="49" applyFont="1" applyBorder="1" applyAlignment="1">
      <alignment horizontal="center"/>
    </xf>
    <xf numFmtId="38" fontId="11" fillId="0" borderId="137" xfId="49" applyFont="1" applyBorder="1" applyAlignment="1">
      <alignment horizontal="center"/>
    </xf>
    <xf numFmtId="187" fontId="8" fillId="0" borderId="138" xfId="42" applyNumberFormat="1" applyFont="1" applyBorder="1" applyAlignment="1">
      <alignment horizontal="center" vertical="center" shrinkToFit="1"/>
    </xf>
    <xf numFmtId="186" fontId="9" fillId="0" borderId="138" xfId="49" applyNumberFormat="1" applyFont="1" applyBorder="1" applyAlignment="1">
      <alignment horizontal="center" vertical="center" shrinkToFit="1"/>
    </xf>
    <xf numFmtId="38" fontId="9" fillId="0" borderId="139" xfId="49" applyFont="1" applyBorder="1" applyAlignment="1">
      <alignment horizontal="center" vertical="center"/>
    </xf>
    <xf numFmtId="38" fontId="9" fillId="0" borderId="140" xfId="49" applyFont="1" applyBorder="1" applyAlignment="1">
      <alignment horizontal="center" vertical="center"/>
    </xf>
    <xf numFmtId="38" fontId="5" fillId="0" borderId="141" xfId="49" applyFont="1" applyBorder="1" applyAlignment="1">
      <alignment horizontal="center" vertical="center" shrinkToFit="1"/>
    </xf>
    <xf numFmtId="38" fontId="5" fillId="0" borderId="142" xfId="49" applyFont="1" applyBorder="1" applyAlignment="1">
      <alignment horizontal="center" vertical="center" shrinkToFit="1"/>
    </xf>
    <xf numFmtId="185" fontId="9" fillId="0" borderId="138" xfId="42" applyNumberFormat="1" applyFont="1" applyBorder="1" applyAlignment="1">
      <alignment horizontal="center" vertical="center" shrinkToFit="1"/>
    </xf>
    <xf numFmtId="38" fontId="11" fillId="0" borderId="143" xfId="49" applyFont="1" applyBorder="1" applyAlignment="1">
      <alignment horizontal="center"/>
    </xf>
    <xf numFmtId="38" fontId="9" fillId="0" borderId="144" xfId="49" applyFont="1" applyBorder="1" applyAlignment="1">
      <alignment horizontal="center" vertical="center" shrinkToFit="1"/>
    </xf>
    <xf numFmtId="38" fontId="9" fillId="0" borderId="145" xfId="49" applyFont="1" applyBorder="1" applyAlignment="1">
      <alignment horizontal="center" vertical="center" shrinkToFit="1"/>
    </xf>
    <xf numFmtId="38" fontId="7" fillId="0" borderId="0" xfId="49" applyFont="1" applyBorder="1" applyAlignment="1">
      <alignment horizontal="center" vertical="center" shrinkToFit="1"/>
    </xf>
    <xf numFmtId="38" fontId="8" fillId="0" borderId="14" xfId="49" applyFont="1" applyBorder="1" applyAlignment="1">
      <alignment horizontal="center" vertical="center" shrinkToFit="1"/>
    </xf>
    <xf numFmtId="38" fontId="9" fillId="39" borderId="146" xfId="49" applyFont="1" applyFill="1" applyBorder="1" applyAlignment="1">
      <alignment horizontal="center" vertical="center"/>
    </xf>
    <xf numFmtId="38" fontId="9" fillId="39" borderId="14" xfId="49" applyFont="1" applyFill="1" applyBorder="1" applyAlignment="1">
      <alignment horizontal="center" vertical="center"/>
    </xf>
    <xf numFmtId="38" fontId="8" fillId="38" borderId="14" xfId="49" applyFont="1" applyFill="1" applyBorder="1" applyAlignment="1">
      <alignment horizontal="center" vertical="center" shrinkToFit="1"/>
    </xf>
    <xf numFmtId="38" fontId="9" fillId="0" borderId="146" xfId="49" applyFont="1" applyBorder="1" applyAlignment="1">
      <alignment horizontal="center" vertical="center" shrinkToFit="1"/>
    </xf>
    <xf numFmtId="38" fontId="9" fillId="0" borderId="14" xfId="49" applyFont="1" applyBorder="1" applyAlignment="1">
      <alignment horizontal="center" vertical="center" shrinkToFit="1"/>
    </xf>
    <xf numFmtId="38" fontId="9" fillId="0" borderId="94" xfId="49" applyFont="1" applyBorder="1" applyAlignment="1">
      <alignment horizontal="center" vertical="center" shrinkToFit="1"/>
    </xf>
    <xf numFmtId="38" fontId="9" fillId="0" borderId="112" xfId="49" applyFont="1" applyBorder="1" applyAlignment="1">
      <alignment horizontal="center" vertical="center" shrinkToFit="1"/>
    </xf>
    <xf numFmtId="38" fontId="3" fillId="0" borderId="147" xfId="49" applyFont="1" applyBorder="1" applyAlignment="1">
      <alignment horizontal="center" vertical="center"/>
    </xf>
    <xf numFmtId="38" fontId="3" fillId="0" borderId="148" xfId="49" applyFont="1" applyBorder="1" applyAlignment="1">
      <alignment horizontal="center" vertical="center"/>
    </xf>
    <xf numFmtId="38" fontId="10" fillId="0" borderId="98" xfId="49" applyFont="1" applyBorder="1" applyAlignment="1">
      <alignment horizontal="center" vertical="center"/>
    </xf>
    <xf numFmtId="38" fontId="10" fillId="0" borderId="99" xfId="49" applyFont="1" applyBorder="1" applyAlignment="1">
      <alignment horizontal="center" vertical="center"/>
    </xf>
    <xf numFmtId="38" fontId="9" fillId="0" borderId="93" xfId="49" applyFont="1" applyBorder="1" applyAlignment="1">
      <alignment horizontal="center" vertical="center"/>
    </xf>
    <xf numFmtId="38" fontId="9" fillId="0" borderId="114" xfId="49" applyFont="1" applyBorder="1" applyAlignment="1">
      <alignment horizontal="center" vertical="center"/>
    </xf>
    <xf numFmtId="38" fontId="8" fillId="0" borderId="102" xfId="49" applyFont="1" applyBorder="1" applyAlignment="1">
      <alignment horizontal="center" vertical="center" shrinkToFit="1"/>
    </xf>
    <xf numFmtId="38" fontId="8" fillId="0" borderId="99" xfId="49" applyFont="1" applyBorder="1" applyAlignment="1">
      <alignment horizontal="center" vertical="center" shrinkToFit="1"/>
    </xf>
    <xf numFmtId="38" fontId="9" fillId="0" borderId="132" xfId="49" applyFont="1" applyBorder="1" applyAlignment="1">
      <alignment horizontal="center"/>
    </xf>
    <xf numFmtId="38" fontId="9" fillId="0" borderId="149" xfId="49" applyFont="1" applyBorder="1" applyAlignment="1">
      <alignment horizontal="center"/>
    </xf>
    <xf numFmtId="38" fontId="7" fillId="0" borderId="150" xfId="49" applyFont="1" applyBorder="1" applyAlignment="1">
      <alignment horizontal="center" vertical="center"/>
    </xf>
    <xf numFmtId="38" fontId="7" fillId="0" borderId="150" xfId="49" applyFont="1" applyBorder="1" applyAlignment="1">
      <alignment horizontal="center" vertical="center" shrinkToFit="1"/>
    </xf>
    <xf numFmtId="38" fontId="0" fillId="0" borderId="29" xfId="49" applyFont="1" applyFill="1" applyBorder="1" applyAlignment="1">
      <alignment horizontal="center" vertical="center"/>
    </xf>
    <xf numFmtId="38" fontId="0" fillId="0" borderId="37" xfId="49" applyFont="1" applyFill="1" applyBorder="1" applyAlignment="1">
      <alignment horizontal="center" vertical="center"/>
    </xf>
    <xf numFmtId="38" fontId="9" fillId="0" borderId="151" xfId="49" applyFont="1" applyBorder="1" applyAlignment="1">
      <alignment horizontal="center" vertical="center" shrinkToFit="1"/>
    </xf>
    <xf numFmtId="38" fontId="9" fillId="0" borderId="134" xfId="49" applyFont="1" applyBorder="1" applyAlignment="1">
      <alignment horizontal="center" vertical="center" shrinkToFit="1"/>
    </xf>
    <xf numFmtId="38" fontId="9" fillId="0" borderId="152" xfId="49" applyFont="1" applyBorder="1" applyAlignment="1">
      <alignment horizontal="center" vertical="center" shrinkToFit="1"/>
    </xf>
    <xf numFmtId="38" fontId="9" fillId="0" borderId="113" xfId="49" applyFont="1" applyBorder="1" applyAlignment="1">
      <alignment horizontal="center" vertical="center" shrinkToFit="1"/>
    </xf>
    <xf numFmtId="38" fontId="9" fillId="0" borderId="103" xfId="49" applyFont="1" applyBorder="1" applyAlignment="1">
      <alignment horizontal="center" vertical="center"/>
    </xf>
    <xf numFmtId="38" fontId="9" fillId="0" borderId="46" xfId="49" applyFont="1" applyBorder="1" applyAlignment="1">
      <alignment horizontal="center" vertical="center"/>
    </xf>
    <xf numFmtId="38" fontId="9" fillId="0" borderId="95" xfId="49" applyFont="1" applyBorder="1" applyAlignment="1">
      <alignment horizontal="center" vertical="center" shrinkToFit="1"/>
    </xf>
    <xf numFmtId="38" fontId="5" fillId="0" borderId="153" xfId="49" applyFont="1" applyBorder="1" applyAlignment="1">
      <alignment horizontal="center" vertical="center" shrinkToFit="1"/>
    </xf>
    <xf numFmtId="38" fontId="5" fillId="0" borderId="154" xfId="49" applyFont="1" applyBorder="1" applyAlignment="1">
      <alignment horizontal="center" vertical="center" shrinkToFit="1"/>
    </xf>
    <xf numFmtId="38" fontId="5" fillId="0" borderId="155" xfId="49" applyFont="1" applyBorder="1" applyAlignment="1">
      <alignment horizontal="center" vertical="center" shrinkToFit="1"/>
    </xf>
    <xf numFmtId="38" fontId="5" fillId="0" borderId="132" xfId="49" applyFont="1" applyBorder="1" applyAlignment="1">
      <alignment horizontal="center" vertical="center" shrinkToFit="1"/>
    </xf>
    <xf numFmtId="38" fontId="9" fillId="0" borderId="152" xfId="49" applyFont="1" applyBorder="1" applyAlignment="1">
      <alignment horizontal="center" vertical="center"/>
    </xf>
    <xf numFmtId="38" fontId="9" fillId="0" borderId="156" xfId="49" applyFont="1" applyBorder="1" applyAlignment="1">
      <alignment horizontal="center" vertical="center"/>
    </xf>
    <xf numFmtId="38" fontId="0" fillId="0" borderId="157" xfId="49" applyFont="1" applyBorder="1" applyAlignment="1">
      <alignment horizontal="center" vertical="center"/>
    </xf>
    <xf numFmtId="38" fontId="0" fillId="0" borderId="154" xfId="49" applyFont="1" applyBorder="1" applyAlignment="1">
      <alignment horizontal="center" vertical="center"/>
    </xf>
    <xf numFmtId="38" fontId="0" fillId="0" borderId="132" xfId="49" applyFont="1" applyBorder="1" applyAlignment="1">
      <alignment horizontal="center" vertical="center"/>
    </xf>
    <xf numFmtId="38" fontId="9" fillId="0" borderId="97" xfId="49" applyFont="1" applyBorder="1" applyAlignment="1">
      <alignment horizontal="center" vertical="center" shrinkToFit="1"/>
    </xf>
    <xf numFmtId="38" fontId="5" fillId="0" borderId="112" xfId="49" applyFont="1" applyBorder="1" applyAlignment="1">
      <alignment horizontal="center" vertical="center"/>
    </xf>
    <xf numFmtId="38" fontId="5" fillId="0" borderId="158" xfId="49" applyFont="1" applyBorder="1" applyAlignment="1">
      <alignment horizontal="center" vertical="center"/>
    </xf>
    <xf numFmtId="38" fontId="5" fillId="0" borderId="159" xfId="49" applyFont="1" applyBorder="1" applyAlignment="1">
      <alignment horizontal="center" vertical="center"/>
    </xf>
    <xf numFmtId="38" fontId="5" fillId="0" borderId="157" xfId="49" applyFont="1" applyBorder="1" applyAlignment="1">
      <alignment horizontal="center" vertical="center"/>
    </xf>
    <xf numFmtId="38" fontId="5" fillId="0" borderId="0" xfId="49" applyFont="1" applyBorder="1" applyAlignment="1">
      <alignment horizontal="center" vertical="center"/>
    </xf>
    <xf numFmtId="0" fontId="0" fillId="0" borderId="47" xfId="0" applyBorder="1" applyAlignment="1">
      <alignment horizontal="center" vertical="center"/>
    </xf>
    <xf numFmtId="0" fontId="0" fillId="0" borderId="32" xfId="0" applyBorder="1" applyAlignment="1">
      <alignment horizontal="center" vertical="center" shrinkToFit="1"/>
    </xf>
    <xf numFmtId="0" fontId="0" fillId="0" borderId="0" xfId="0" applyAlignment="1">
      <alignment horizontal="center" vertical="center" wrapText="1" shrinkToFit="1"/>
    </xf>
    <xf numFmtId="0" fontId="0" fillId="0" borderId="0" xfId="0" applyBorder="1" applyAlignment="1">
      <alignment horizontal="center" vertical="center" shrinkToFit="1"/>
    </xf>
    <xf numFmtId="0" fontId="0" fillId="0" borderId="0" xfId="0" applyAlignment="1">
      <alignment horizontal="center" vertical="center"/>
    </xf>
    <xf numFmtId="0" fontId="0" fillId="0" borderId="32" xfId="0" applyBorder="1" applyAlignment="1">
      <alignment horizontal="center" vertical="center"/>
    </xf>
    <xf numFmtId="0" fontId="0" fillId="0" borderId="0" xfId="0" applyAlignment="1">
      <alignment horizontal="center" vertical="center" wrapText="1"/>
    </xf>
    <xf numFmtId="0" fontId="0" fillId="0" borderId="32" xfId="0" applyBorder="1" applyAlignment="1">
      <alignment horizontal="center"/>
    </xf>
    <xf numFmtId="0" fontId="0" fillId="0" borderId="47" xfId="0" applyBorder="1" applyAlignment="1">
      <alignment horizontal="center" vertical="top"/>
    </xf>
    <xf numFmtId="0" fontId="2" fillId="0" borderId="0" xfId="0" applyFont="1" applyAlignment="1">
      <alignment horizontal="right" vertical="center"/>
    </xf>
    <xf numFmtId="0" fontId="2" fillId="0" borderId="0" xfId="0" applyFont="1" applyAlignment="1">
      <alignment horizontal="right" vertical="center" shrinkToFit="1"/>
    </xf>
    <xf numFmtId="0" fontId="4" fillId="0" borderId="0" xfId="0" applyFont="1" applyAlignment="1">
      <alignment horizontal="left" vertical="center" wrapText="1"/>
    </xf>
    <xf numFmtId="190" fontId="0" fillId="0" borderId="0" xfId="0" applyNumberFormat="1" applyAlignment="1">
      <alignment horizontal="center" vertical="center" wrapText="1"/>
    </xf>
    <xf numFmtId="38" fontId="0" fillId="0" borderId="0" xfId="0" applyNumberFormat="1" applyAlignment="1">
      <alignment horizontal="center" vertical="center" wrapText="1"/>
    </xf>
    <xf numFmtId="0" fontId="0" fillId="0" borderId="0" xfId="0"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1"/>
  </sheetPr>
  <dimension ref="A1:S28"/>
  <sheetViews>
    <sheetView showGridLines="0" zoomScalePageLayoutView="0" workbookViewId="0" topLeftCell="A1">
      <pane ySplit="3" topLeftCell="A4" activePane="bottomLeft" state="frozen"/>
      <selection pane="topLeft" activeCell="K50" sqref="K50:K51"/>
      <selection pane="bottomLeft" activeCell="P10" sqref="P10:Q10"/>
    </sheetView>
  </sheetViews>
  <sheetFormatPr defaultColWidth="9.00390625" defaultRowHeight="13.5"/>
  <cols>
    <col min="1" max="1" width="1.875" style="9" customWidth="1"/>
    <col min="2" max="2" width="5.625" style="0" customWidth="1"/>
    <col min="3" max="3" width="6.25390625" style="0" customWidth="1"/>
    <col min="4" max="4" width="5.625" style="0" customWidth="1"/>
    <col min="5" max="5" width="6.375" style="0" customWidth="1"/>
    <col min="6" max="6" width="5.625" style="0" customWidth="1"/>
    <col min="7" max="7" width="6.25390625" style="0" customWidth="1"/>
    <col min="8" max="8" width="5.625" style="0" customWidth="1"/>
    <col min="9" max="9" width="6.25390625" style="0" customWidth="1"/>
    <col min="10" max="11" width="11.875" style="8" customWidth="1"/>
    <col min="12" max="12" width="5.625" style="0" customWidth="1"/>
    <col min="13" max="13" width="6.25390625" style="0" customWidth="1"/>
    <col min="14" max="14" width="5.625" style="0" customWidth="1"/>
    <col min="15" max="15" width="6.25390625" style="0" customWidth="1"/>
    <col min="16" max="16" width="5.625" style="0" customWidth="1"/>
    <col min="17" max="17" width="6.25390625" style="0" customWidth="1"/>
    <col min="18" max="18" width="5.625" style="0" customWidth="1"/>
    <col min="19" max="19" width="6.25390625" style="0" customWidth="1"/>
  </cols>
  <sheetData>
    <row r="1" spans="12:19" ht="13.5">
      <c r="L1" s="157" t="s">
        <v>325</v>
      </c>
      <c r="M1" s="157" t="s">
        <v>326</v>
      </c>
      <c r="N1" s="157" t="s">
        <v>327</v>
      </c>
      <c r="Q1" s="67" t="s">
        <v>186</v>
      </c>
      <c r="R1" s="158" t="s">
        <v>326</v>
      </c>
      <c r="S1" s="14" t="s">
        <v>324</v>
      </c>
    </row>
    <row r="2" ht="4.5" customHeight="1"/>
    <row r="3" spans="1:19" s="1" customFormat="1" ht="14.25" thickBot="1">
      <c r="A3" s="35"/>
      <c r="B3" s="198" t="s">
        <v>86</v>
      </c>
      <c r="C3" s="199"/>
      <c r="D3" s="198" t="s">
        <v>138</v>
      </c>
      <c r="E3" s="199"/>
      <c r="F3" s="198" t="s">
        <v>137</v>
      </c>
      <c r="G3" s="199"/>
      <c r="H3" s="198" t="s">
        <v>136</v>
      </c>
      <c r="I3" s="199"/>
      <c r="J3" s="36" t="s">
        <v>0</v>
      </c>
      <c r="K3" s="36" t="s">
        <v>0</v>
      </c>
      <c r="L3" s="198" t="str">
        <f>H3</f>
        <v>最近期末</v>
      </c>
      <c r="M3" s="199"/>
      <c r="N3" s="198" t="str">
        <f>F3</f>
        <v>１期前期末</v>
      </c>
      <c r="O3" s="199"/>
      <c r="P3" s="198" t="str">
        <f>D3</f>
        <v>２期前期末</v>
      </c>
      <c r="Q3" s="199"/>
      <c r="R3" s="198" t="str">
        <f>B3</f>
        <v>3期前期末</v>
      </c>
      <c r="S3" s="199"/>
    </row>
    <row r="4" spans="2:19" ht="13.5">
      <c r="B4" s="200"/>
      <c r="C4" s="201"/>
      <c r="D4" s="200"/>
      <c r="E4" s="201"/>
      <c r="F4" s="200"/>
      <c r="G4" s="201"/>
      <c r="H4" s="200"/>
      <c r="I4" s="201"/>
      <c r="J4" s="4" t="s">
        <v>3</v>
      </c>
      <c r="K4" s="66" t="s">
        <v>9</v>
      </c>
      <c r="L4" s="180"/>
      <c r="M4" s="180"/>
      <c r="N4" s="180"/>
      <c r="O4" s="180"/>
      <c r="P4" s="180"/>
      <c r="Q4" s="180"/>
      <c r="R4" s="180"/>
      <c r="S4" s="180"/>
    </row>
    <row r="5" spans="2:19" ht="14.25" customHeight="1">
      <c r="B5" s="170"/>
      <c r="C5" s="170"/>
      <c r="D5" s="170"/>
      <c r="E5" s="170"/>
      <c r="F5" s="170"/>
      <c r="G5" s="170"/>
      <c r="H5" s="170"/>
      <c r="I5" s="170"/>
      <c r="J5" s="25" t="s">
        <v>6</v>
      </c>
      <c r="K5" s="30" t="s">
        <v>156</v>
      </c>
      <c r="L5" s="171"/>
      <c r="M5" s="171"/>
      <c r="N5" s="171"/>
      <c r="O5" s="171"/>
      <c r="P5" s="171"/>
      <c r="Q5" s="171"/>
      <c r="R5" s="171"/>
      <c r="S5" s="171"/>
    </row>
    <row r="6" spans="2:19" ht="13.5">
      <c r="B6" s="168"/>
      <c r="C6" s="169"/>
      <c r="D6" s="168"/>
      <c r="E6" s="169"/>
      <c r="F6" s="168"/>
      <c r="G6" s="169"/>
      <c r="H6" s="168"/>
      <c r="I6" s="169"/>
      <c r="J6" s="26" t="s">
        <v>7</v>
      </c>
      <c r="K6" s="38" t="s">
        <v>10</v>
      </c>
      <c r="L6" s="171"/>
      <c r="M6" s="171"/>
      <c r="N6" s="171"/>
      <c r="O6" s="171"/>
      <c r="P6" s="171"/>
      <c r="Q6" s="171"/>
      <c r="R6" s="171"/>
      <c r="S6" s="171"/>
    </row>
    <row r="7" spans="2:19" ht="13.5">
      <c r="B7" s="168"/>
      <c r="C7" s="169"/>
      <c r="D7" s="168"/>
      <c r="E7" s="169"/>
      <c r="F7" s="168"/>
      <c r="G7" s="169"/>
      <c r="H7" s="168"/>
      <c r="I7" s="169"/>
      <c r="J7" s="26" t="s">
        <v>155</v>
      </c>
      <c r="K7" s="30" t="s">
        <v>14</v>
      </c>
      <c r="L7" s="168"/>
      <c r="M7" s="169"/>
      <c r="N7" s="168"/>
      <c r="O7" s="169"/>
      <c r="P7" s="168"/>
      <c r="Q7" s="169"/>
      <c r="R7" s="168"/>
      <c r="S7" s="169"/>
    </row>
    <row r="8" spans="2:19" ht="13.5">
      <c r="B8" s="168"/>
      <c r="C8" s="169"/>
      <c r="D8" s="168"/>
      <c r="E8" s="169"/>
      <c r="F8" s="168"/>
      <c r="G8" s="169"/>
      <c r="H8" s="168"/>
      <c r="I8" s="169"/>
      <c r="J8" s="26" t="s">
        <v>37</v>
      </c>
      <c r="K8" s="30" t="s">
        <v>56</v>
      </c>
      <c r="L8" s="171"/>
      <c r="M8" s="171"/>
      <c r="N8" s="171"/>
      <c r="O8" s="171"/>
      <c r="P8" s="171"/>
      <c r="Q8" s="171"/>
      <c r="R8" s="171"/>
      <c r="S8" s="171"/>
    </row>
    <row r="9" spans="2:19" ht="13.5">
      <c r="B9" s="168"/>
      <c r="C9" s="169"/>
      <c r="D9" s="168"/>
      <c r="E9" s="169"/>
      <c r="F9" s="168"/>
      <c r="G9" s="169"/>
      <c r="H9" s="168"/>
      <c r="I9" s="169"/>
      <c r="J9" s="26" t="s">
        <v>11</v>
      </c>
      <c r="K9" s="30" t="s">
        <v>22</v>
      </c>
      <c r="L9" s="171"/>
      <c r="M9" s="171"/>
      <c r="N9" s="171"/>
      <c r="O9" s="171"/>
      <c r="P9" s="171"/>
      <c r="Q9" s="171"/>
      <c r="R9" s="171"/>
      <c r="S9" s="171"/>
    </row>
    <row r="10" spans="2:19" ht="13.5">
      <c r="B10" s="168"/>
      <c r="C10" s="169"/>
      <c r="D10" s="168"/>
      <c r="E10" s="169"/>
      <c r="F10" s="168"/>
      <c r="G10" s="169"/>
      <c r="H10" s="168"/>
      <c r="I10" s="169"/>
      <c r="J10" s="26" t="s">
        <v>31</v>
      </c>
      <c r="K10" s="31" t="s">
        <v>147</v>
      </c>
      <c r="L10" s="171"/>
      <c r="M10" s="171"/>
      <c r="N10" s="171"/>
      <c r="O10" s="171"/>
      <c r="P10" s="171"/>
      <c r="Q10" s="171"/>
      <c r="R10" s="171"/>
      <c r="S10" s="171"/>
    </row>
    <row r="11" spans="2:19" ht="13.5">
      <c r="B11" s="168"/>
      <c r="C11" s="169"/>
      <c r="D11" s="168"/>
      <c r="E11" s="169"/>
      <c r="F11" s="168"/>
      <c r="G11" s="169"/>
      <c r="H11" s="168"/>
      <c r="I11" s="169"/>
      <c r="J11" s="26" t="s">
        <v>12</v>
      </c>
      <c r="K11" s="31" t="s">
        <v>27</v>
      </c>
      <c r="L11" s="171"/>
      <c r="M11" s="171"/>
      <c r="N11" s="171"/>
      <c r="O11" s="171"/>
      <c r="P11" s="171"/>
      <c r="Q11" s="171"/>
      <c r="R11" s="171"/>
      <c r="S11" s="171"/>
    </row>
    <row r="12" spans="2:19" ht="13.5">
      <c r="B12" s="168"/>
      <c r="C12" s="169"/>
      <c r="D12" s="168"/>
      <c r="E12" s="169"/>
      <c r="F12" s="168"/>
      <c r="G12" s="169"/>
      <c r="H12" s="168"/>
      <c r="I12" s="169"/>
      <c r="J12" s="26" t="s">
        <v>19</v>
      </c>
      <c r="K12" s="31" t="s">
        <v>42</v>
      </c>
      <c r="L12" s="171"/>
      <c r="M12" s="171"/>
      <c r="N12" s="171"/>
      <c r="O12" s="171"/>
      <c r="P12" s="171"/>
      <c r="Q12" s="171"/>
      <c r="R12" s="171"/>
      <c r="S12" s="171"/>
    </row>
    <row r="13" spans="2:19" ht="13.5">
      <c r="B13" s="168"/>
      <c r="C13" s="169"/>
      <c r="D13" s="168"/>
      <c r="E13" s="169"/>
      <c r="F13" s="168"/>
      <c r="G13" s="169"/>
      <c r="H13" s="168"/>
      <c r="I13" s="169"/>
      <c r="J13" s="26" t="s">
        <v>20</v>
      </c>
      <c r="K13" s="32" t="s">
        <v>79</v>
      </c>
      <c r="L13" s="177"/>
      <c r="M13" s="177"/>
      <c r="N13" s="177"/>
      <c r="O13" s="177"/>
      <c r="P13" s="177"/>
      <c r="Q13" s="177"/>
      <c r="R13" s="177"/>
      <c r="S13" s="177"/>
    </row>
    <row r="14" spans="2:19" ht="13.5" customHeight="1">
      <c r="B14" s="168"/>
      <c r="C14" s="169"/>
      <c r="D14" s="168"/>
      <c r="E14" s="169"/>
      <c r="F14" s="168"/>
      <c r="G14" s="169"/>
      <c r="H14" s="168"/>
      <c r="I14" s="169"/>
      <c r="J14" s="26" t="s">
        <v>21</v>
      </c>
      <c r="K14" s="155" t="s">
        <v>318</v>
      </c>
      <c r="L14" s="172">
        <f>SUM(L4:M13)</f>
        <v>0</v>
      </c>
      <c r="M14" s="173"/>
      <c r="N14" s="172">
        <f>SUM(N4:O13)</f>
        <v>0</v>
      </c>
      <c r="O14" s="173"/>
      <c r="P14" s="172">
        <f>SUM(P4:Q13)</f>
        <v>0</v>
      </c>
      <c r="Q14" s="173"/>
      <c r="R14" s="172">
        <f>SUM(R4:S13)</f>
        <v>0</v>
      </c>
      <c r="S14" s="173"/>
    </row>
    <row r="15" spans="2:19" ht="13.5">
      <c r="B15" s="168"/>
      <c r="C15" s="169"/>
      <c r="D15" s="168"/>
      <c r="E15" s="169"/>
      <c r="F15" s="168"/>
      <c r="G15" s="169"/>
      <c r="H15" s="168"/>
      <c r="I15" s="169"/>
      <c r="J15" s="26" t="s">
        <v>38</v>
      </c>
      <c r="K15" s="29" t="s">
        <v>15</v>
      </c>
      <c r="L15" s="175"/>
      <c r="M15" s="176"/>
      <c r="N15" s="175"/>
      <c r="O15" s="176"/>
      <c r="P15" s="175"/>
      <c r="Q15" s="176"/>
      <c r="R15" s="175"/>
      <c r="S15" s="176"/>
    </row>
    <row r="16" spans="2:19" ht="13.5">
      <c r="B16" s="168"/>
      <c r="C16" s="169"/>
      <c r="D16" s="168"/>
      <c r="E16" s="169"/>
      <c r="F16" s="168"/>
      <c r="G16" s="169"/>
      <c r="H16" s="168"/>
      <c r="I16" s="169"/>
      <c r="J16" s="27" t="s">
        <v>26</v>
      </c>
      <c r="K16" s="34" t="s">
        <v>44</v>
      </c>
      <c r="L16" s="168"/>
      <c r="M16" s="169"/>
      <c r="N16" s="168"/>
      <c r="O16" s="169"/>
      <c r="P16" s="168"/>
      <c r="Q16" s="169"/>
      <c r="R16" s="168"/>
      <c r="S16" s="169"/>
    </row>
    <row r="17" spans="2:19" ht="13.5" customHeight="1">
      <c r="B17" s="187"/>
      <c r="C17" s="188"/>
      <c r="D17" s="187"/>
      <c r="E17" s="188"/>
      <c r="F17" s="187"/>
      <c r="G17" s="188"/>
      <c r="H17" s="187"/>
      <c r="I17" s="188"/>
      <c r="J17" s="28" t="s">
        <v>29</v>
      </c>
      <c r="K17" s="32" t="s">
        <v>43</v>
      </c>
      <c r="L17" s="177"/>
      <c r="M17" s="177"/>
      <c r="N17" s="177"/>
      <c r="O17" s="177"/>
      <c r="P17" s="177"/>
      <c r="Q17" s="177"/>
      <c r="R17" s="177"/>
      <c r="S17" s="177"/>
    </row>
    <row r="18" spans="2:19" ht="13.5">
      <c r="B18" s="183">
        <f>SUM(B4:C17)</f>
        <v>0</v>
      </c>
      <c r="C18" s="184"/>
      <c r="D18" s="183">
        <f>SUM(D4:E17)</f>
        <v>0</v>
      </c>
      <c r="E18" s="184"/>
      <c r="F18" s="183">
        <f>SUM(F4:G17)</f>
        <v>0</v>
      </c>
      <c r="G18" s="184"/>
      <c r="H18" s="183">
        <f>SUM(H4:I17)</f>
        <v>0</v>
      </c>
      <c r="I18" s="184"/>
      <c r="J18" s="156" t="s">
        <v>319</v>
      </c>
      <c r="K18" s="160" t="s">
        <v>330</v>
      </c>
      <c r="L18" s="172">
        <f>SUM(L15:M17)</f>
        <v>0</v>
      </c>
      <c r="M18" s="173"/>
      <c r="N18" s="172">
        <f>SUM(N15:O17)</f>
        <v>0</v>
      </c>
      <c r="O18" s="173"/>
      <c r="P18" s="172">
        <f>SUM(P15:Q17)</f>
        <v>0</v>
      </c>
      <c r="Q18" s="173"/>
      <c r="R18" s="172">
        <f>SUM(R15:S17)</f>
        <v>0</v>
      </c>
      <c r="S18" s="173"/>
    </row>
    <row r="19" spans="2:19" ht="13.5">
      <c r="B19" s="178"/>
      <c r="C19" s="179"/>
      <c r="D19" s="178"/>
      <c r="E19" s="179"/>
      <c r="F19" s="178"/>
      <c r="G19" s="179"/>
      <c r="H19" s="178"/>
      <c r="I19" s="179"/>
      <c r="J19" s="6" t="s">
        <v>134</v>
      </c>
      <c r="K19" s="33" t="s">
        <v>45</v>
      </c>
      <c r="L19" s="175"/>
      <c r="M19" s="176"/>
      <c r="N19" s="175"/>
      <c r="O19" s="176"/>
      <c r="P19" s="175"/>
      <c r="Q19" s="176"/>
      <c r="R19" s="175"/>
      <c r="S19" s="176"/>
    </row>
    <row r="20" spans="2:19" ht="14.25" thickBot="1">
      <c r="B20" s="178"/>
      <c r="C20" s="179"/>
      <c r="D20" s="178"/>
      <c r="E20" s="179"/>
      <c r="F20" s="178"/>
      <c r="G20" s="179"/>
      <c r="H20" s="178"/>
      <c r="I20" s="179"/>
      <c r="J20" s="5" t="s">
        <v>39</v>
      </c>
      <c r="K20" s="34" t="s">
        <v>49</v>
      </c>
      <c r="L20" s="191"/>
      <c r="M20" s="192"/>
      <c r="N20" s="189"/>
      <c r="O20" s="190"/>
      <c r="P20" s="189"/>
      <c r="Q20" s="190"/>
      <c r="R20" s="189"/>
      <c r="S20" s="190"/>
    </row>
    <row r="21" spans="2:19" ht="15" thickBot="1" thickTop="1">
      <c r="B21" s="178"/>
      <c r="C21" s="179"/>
      <c r="D21" s="178"/>
      <c r="E21" s="179"/>
      <c r="F21" s="178"/>
      <c r="G21" s="179"/>
      <c r="H21" s="178"/>
      <c r="I21" s="179"/>
      <c r="J21" s="5" t="s">
        <v>40</v>
      </c>
      <c r="K21" s="161" t="s">
        <v>331</v>
      </c>
      <c r="L21" s="166">
        <f>L19+L20</f>
        <v>0</v>
      </c>
      <c r="M21" s="167"/>
      <c r="N21" s="166">
        <f>N19+N20</f>
        <v>0</v>
      </c>
      <c r="O21" s="167"/>
      <c r="P21" s="166">
        <f>P19+P20</f>
        <v>0</v>
      </c>
      <c r="Q21" s="167"/>
      <c r="R21" s="166">
        <f>R19+R20</f>
        <v>0</v>
      </c>
      <c r="S21" s="167"/>
    </row>
    <row r="22" spans="2:19" ht="14.25" thickTop="1">
      <c r="B22" s="181">
        <f>SUM(B18:C21)</f>
        <v>0</v>
      </c>
      <c r="C22" s="182"/>
      <c r="D22" s="181">
        <f>SUM(D18:E21)</f>
        <v>0</v>
      </c>
      <c r="E22" s="182"/>
      <c r="F22" s="181">
        <f>SUM(F18:G21)</f>
        <v>0</v>
      </c>
      <c r="G22" s="182"/>
      <c r="H22" s="181">
        <f>SUM(H18:I21)</f>
        <v>0</v>
      </c>
      <c r="I22" s="182"/>
      <c r="J22" s="10" t="s">
        <v>50</v>
      </c>
      <c r="K22" s="11" t="s">
        <v>51</v>
      </c>
      <c r="L22" s="185">
        <f>L14+L18+L21</f>
        <v>0</v>
      </c>
      <c r="M22" s="186"/>
      <c r="N22" s="185">
        <f>N14+N18+N21</f>
        <v>0</v>
      </c>
      <c r="O22" s="186"/>
      <c r="P22" s="185">
        <f>P14+P18+P21</f>
        <v>0</v>
      </c>
      <c r="Q22" s="186"/>
      <c r="R22" s="185">
        <f>R14+R18+R21</f>
        <v>0</v>
      </c>
      <c r="S22" s="186"/>
    </row>
    <row r="23" spans="2:19" ht="13.5">
      <c r="B23" s="63"/>
      <c r="C23" s="63"/>
      <c r="D23" s="63"/>
      <c r="E23" s="63"/>
      <c r="F23" s="63"/>
      <c r="G23" s="63"/>
      <c r="H23" s="63"/>
      <c r="I23" s="63"/>
      <c r="J23" s="7"/>
      <c r="K23" s="7"/>
      <c r="L23" s="174" t="str">
        <f>IF(H22=L22,"OK",H22-L22)</f>
        <v>OK</v>
      </c>
      <c r="M23" s="174"/>
      <c r="N23" s="174" t="str">
        <f>IF(F22=N22,"OK",F22-N22)</f>
        <v>OK</v>
      </c>
      <c r="O23" s="174"/>
      <c r="P23" s="174" t="str">
        <f>IF(D22=P22,"OK",D22-P22)</f>
        <v>OK</v>
      </c>
      <c r="Q23" s="174"/>
      <c r="R23" s="174" t="str">
        <f>IF(B22=R22,"OK",B22-R22)</f>
        <v>OK</v>
      </c>
      <c r="S23" s="174"/>
    </row>
    <row r="24" spans="2:12" ht="13.5">
      <c r="B24" s="2"/>
      <c r="C24" s="2"/>
      <c r="D24" s="2"/>
      <c r="E24" s="2"/>
      <c r="F24" s="2"/>
      <c r="G24" s="2"/>
      <c r="H24" s="2"/>
      <c r="I24" s="2"/>
      <c r="K24" s="16"/>
      <c r="L24" s="16"/>
    </row>
    <row r="25" spans="11:18" ht="13.5">
      <c r="K25" s="196" t="s">
        <v>130</v>
      </c>
      <c r="L25" s="196"/>
      <c r="M25" s="195" t="s">
        <v>87</v>
      </c>
      <c r="N25" s="195"/>
      <c r="O25" s="193" t="s">
        <v>129</v>
      </c>
      <c r="P25" s="193"/>
      <c r="Q25" s="193" t="s">
        <v>2</v>
      </c>
      <c r="R25" s="193"/>
    </row>
    <row r="26" spans="11:18" ht="13.5">
      <c r="K26" s="196"/>
      <c r="L26" s="196"/>
      <c r="M26" s="195"/>
      <c r="N26" s="195"/>
      <c r="O26" s="193"/>
      <c r="P26" s="193"/>
      <c r="Q26" s="193"/>
      <c r="R26" s="193"/>
    </row>
    <row r="27" spans="11:18" ht="13.5">
      <c r="K27" s="197" t="s">
        <v>131</v>
      </c>
      <c r="L27" s="197"/>
      <c r="M27" s="170">
        <v>0</v>
      </c>
      <c r="N27" s="170"/>
      <c r="O27" s="170">
        <v>0</v>
      </c>
      <c r="P27" s="170"/>
      <c r="Q27" s="170">
        <v>0</v>
      </c>
      <c r="R27" s="170"/>
    </row>
    <row r="28" spans="11:18" ht="13.5">
      <c r="K28" s="194" t="s">
        <v>132</v>
      </c>
      <c r="L28" s="194"/>
      <c r="M28" s="177">
        <v>0</v>
      </c>
      <c r="N28" s="177"/>
      <c r="O28" s="177">
        <v>0</v>
      </c>
      <c r="P28" s="177"/>
      <c r="Q28" s="177">
        <v>0</v>
      </c>
      <c r="R28" s="177"/>
    </row>
  </sheetData>
  <sheetProtection sheet="1"/>
  <mergeCells count="176">
    <mergeCell ref="D18:E18"/>
    <mergeCell ref="F18:G18"/>
    <mergeCell ref="H18:I18"/>
    <mergeCell ref="R9:S9"/>
    <mergeCell ref="D13:E13"/>
    <mergeCell ref="F13:G13"/>
    <mergeCell ref="H14:I14"/>
    <mergeCell ref="F12:G12"/>
    <mergeCell ref="H12:I12"/>
    <mergeCell ref="P10:Q10"/>
    <mergeCell ref="R4:S4"/>
    <mergeCell ref="R13:S13"/>
    <mergeCell ref="N9:O9"/>
    <mergeCell ref="P9:Q9"/>
    <mergeCell ref="P8:Q8"/>
    <mergeCell ref="R8:S8"/>
    <mergeCell ref="N4:O4"/>
    <mergeCell ref="P4:Q4"/>
    <mergeCell ref="R5:S5"/>
    <mergeCell ref="N7:O7"/>
    <mergeCell ref="F3:G3"/>
    <mergeCell ref="H4:I4"/>
    <mergeCell ref="N5:O5"/>
    <mergeCell ref="P5:Q5"/>
    <mergeCell ref="N10:O10"/>
    <mergeCell ref="B3:C3"/>
    <mergeCell ref="D3:E3"/>
    <mergeCell ref="B4:C4"/>
    <mergeCell ref="D4:E4"/>
    <mergeCell ref="F4:G4"/>
    <mergeCell ref="R3:S3"/>
    <mergeCell ref="N6:O6"/>
    <mergeCell ref="P6:Q6"/>
    <mergeCell ref="R6:S6"/>
    <mergeCell ref="F11:G11"/>
    <mergeCell ref="H11:I11"/>
    <mergeCell ref="N3:O3"/>
    <mergeCell ref="P3:Q3"/>
    <mergeCell ref="L3:M3"/>
    <mergeCell ref="H3:I3"/>
    <mergeCell ref="B11:C11"/>
    <mergeCell ref="D11:E11"/>
    <mergeCell ref="R17:S17"/>
    <mergeCell ref="N17:O17"/>
    <mergeCell ref="R16:S16"/>
    <mergeCell ref="P17:Q17"/>
    <mergeCell ref="P16:Q16"/>
    <mergeCell ref="R14:S14"/>
    <mergeCell ref="B12:C12"/>
    <mergeCell ref="P13:Q13"/>
    <mergeCell ref="N8:O8"/>
    <mergeCell ref="B6:C6"/>
    <mergeCell ref="D6:E6"/>
    <mergeCell ref="F6:G6"/>
    <mergeCell ref="H6:I6"/>
    <mergeCell ref="B8:C8"/>
    <mergeCell ref="D8:E8"/>
    <mergeCell ref="F8:G8"/>
    <mergeCell ref="H8:I8"/>
    <mergeCell ref="O27:P27"/>
    <mergeCell ref="L22:M22"/>
    <mergeCell ref="N20:O20"/>
    <mergeCell ref="P20:Q20"/>
    <mergeCell ref="N22:O22"/>
    <mergeCell ref="M25:N26"/>
    <mergeCell ref="O25:P26"/>
    <mergeCell ref="K25:L26"/>
    <mergeCell ref="K27:L27"/>
    <mergeCell ref="P22:Q22"/>
    <mergeCell ref="Q25:R26"/>
    <mergeCell ref="Q27:R27"/>
    <mergeCell ref="K28:L28"/>
    <mergeCell ref="M27:N27"/>
    <mergeCell ref="M28:N28"/>
    <mergeCell ref="F16:G16"/>
    <mergeCell ref="H16:I16"/>
    <mergeCell ref="F21:G21"/>
    <mergeCell ref="F19:G19"/>
    <mergeCell ref="H22:I22"/>
    <mergeCell ref="P21:Q21"/>
    <mergeCell ref="O28:P28"/>
    <mergeCell ref="Q28:R28"/>
    <mergeCell ref="N11:O11"/>
    <mergeCell ref="P11:Q11"/>
    <mergeCell ref="R11:S11"/>
    <mergeCell ref="N15:O15"/>
    <mergeCell ref="P15:Q15"/>
    <mergeCell ref="R15:S15"/>
    <mergeCell ref="N13:O13"/>
    <mergeCell ref="H21:I21"/>
    <mergeCell ref="H20:I20"/>
    <mergeCell ref="H19:I19"/>
    <mergeCell ref="N21:O21"/>
    <mergeCell ref="L13:M13"/>
    <mergeCell ref="H13:I13"/>
    <mergeCell ref="L14:M14"/>
    <mergeCell ref="N14:O14"/>
    <mergeCell ref="L20:M20"/>
    <mergeCell ref="L21:M21"/>
    <mergeCell ref="R20:S20"/>
    <mergeCell ref="D17:E17"/>
    <mergeCell ref="F17:G17"/>
    <mergeCell ref="H17:I17"/>
    <mergeCell ref="D19:E19"/>
    <mergeCell ref="P14:Q14"/>
    <mergeCell ref="R18:S18"/>
    <mergeCell ref="P19:Q19"/>
    <mergeCell ref="N16:O16"/>
    <mergeCell ref="N18:O18"/>
    <mergeCell ref="B18:C18"/>
    <mergeCell ref="R22:S22"/>
    <mergeCell ref="B15:C15"/>
    <mergeCell ref="D15:E15"/>
    <mergeCell ref="F15:G15"/>
    <mergeCell ref="H15:I15"/>
    <mergeCell ref="B16:C16"/>
    <mergeCell ref="D16:E16"/>
    <mergeCell ref="B17:C17"/>
    <mergeCell ref="B19:C19"/>
    <mergeCell ref="B22:C22"/>
    <mergeCell ref="D22:E22"/>
    <mergeCell ref="F22:G22"/>
    <mergeCell ref="B9:C9"/>
    <mergeCell ref="D9:E9"/>
    <mergeCell ref="F9:G9"/>
    <mergeCell ref="B14:C14"/>
    <mergeCell ref="D14:E14"/>
    <mergeCell ref="F14:G14"/>
    <mergeCell ref="D21:E21"/>
    <mergeCell ref="B13:C13"/>
    <mergeCell ref="B20:C20"/>
    <mergeCell ref="D20:E20"/>
    <mergeCell ref="F20:G20"/>
    <mergeCell ref="B21:C21"/>
    <mergeCell ref="L4:M4"/>
    <mergeCell ref="L6:M6"/>
    <mergeCell ref="L15:M15"/>
    <mergeCell ref="L9:M9"/>
    <mergeCell ref="D12:E12"/>
    <mergeCell ref="L10:M10"/>
    <mergeCell ref="L11:M11"/>
    <mergeCell ref="L23:M23"/>
    <mergeCell ref="L16:M16"/>
    <mergeCell ref="L19:M19"/>
    <mergeCell ref="L17:M17"/>
    <mergeCell ref="L18:M18"/>
    <mergeCell ref="R23:S23"/>
    <mergeCell ref="N23:O23"/>
    <mergeCell ref="P23:Q23"/>
    <mergeCell ref="R10:S10"/>
    <mergeCell ref="R12:S12"/>
    <mergeCell ref="L12:M12"/>
    <mergeCell ref="N12:O12"/>
    <mergeCell ref="P12:Q12"/>
    <mergeCell ref="R19:S19"/>
    <mergeCell ref="N19:O19"/>
    <mergeCell ref="P18:Q18"/>
    <mergeCell ref="F7:G7"/>
    <mergeCell ref="H7:I7"/>
    <mergeCell ref="B10:C10"/>
    <mergeCell ref="F10:G10"/>
    <mergeCell ref="D10:E10"/>
    <mergeCell ref="L7:M7"/>
    <mergeCell ref="H10:I10"/>
    <mergeCell ref="H9:I9"/>
    <mergeCell ref="L8:M8"/>
    <mergeCell ref="R21:S21"/>
    <mergeCell ref="P7:Q7"/>
    <mergeCell ref="R7:S7"/>
    <mergeCell ref="B5:C5"/>
    <mergeCell ref="D5:E5"/>
    <mergeCell ref="F5:G5"/>
    <mergeCell ref="H5:I5"/>
    <mergeCell ref="L5:M5"/>
    <mergeCell ref="B7:C7"/>
    <mergeCell ref="D7:E7"/>
  </mergeCells>
  <dataValidations count="1">
    <dataValidation type="list" allowBlank="1" showInputMessage="1" showErrorMessage="1" sqref="R1">
      <formula1>$L$1:$N$1</formula1>
    </dataValidation>
  </dataValidations>
  <printOptions/>
  <pageMargins left="0.2" right="0.2" top="1.73" bottom="0.24" header="1.01" footer="0.21"/>
  <pageSetup horizontalDpi="600" verticalDpi="600" orientation="landscape" paperSize="9" scale="115" r:id="rId1"/>
  <headerFooter alignWithMargins="0">
    <oddHeader>&amp;C&amp;"ＭＳ Ｐゴシック,太字"&amp;16 期首・期末貸借対照表</oddHeader>
  </headerFooter>
  <rowBreaks count="1" manualBreakCount="1">
    <brk id="28" max="18" man="1"/>
  </rowBreaks>
</worksheet>
</file>

<file path=xl/worksheets/sheet2.xml><?xml version="1.0" encoding="utf-8"?>
<worksheet xmlns="http://schemas.openxmlformats.org/spreadsheetml/2006/main" xmlns:r="http://schemas.openxmlformats.org/officeDocument/2006/relationships">
  <sheetPr>
    <tabColor indexed="41"/>
  </sheetPr>
  <dimension ref="A1:G51"/>
  <sheetViews>
    <sheetView showGridLines="0" tabSelected="1" zoomScalePageLayoutView="0" workbookViewId="0" topLeftCell="A1">
      <pane xSplit="4" ySplit="2" topLeftCell="E3" activePane="bottomRight" state="frozen"/>
      <selection pane="topLeft" activeCell="A1" sqref="A1"/>
      <selection pane="topRight" activeCell="I1" sqref="I1"/>
      <selection pane="bottomLeft" activeCell="A3" sqref="A3"/>
      <selection pane="bottomRight" activeCell="J13" sqref="J13"/>
    </sheetView>
  </sheetViews>
  <sheetFormatPr defaultColWidth="9.00390625" defaultRowHeight="13.5"/>
  <cols>
    <col min="1" max="1" width="5.75390625" style="0" customWidth="1"/>
    <col min="2" max="2" width="5.875" style="0" customWidth="1"/>
    <col min="3" max="3" width="5.375" style="0" customWidth="1"/>
    <col min="4" max="4" width="17.125" style="0" bestFit="1" customWidth="1"/>
    <col min="5" max="5" width="16.25390625" style="0" customWidth="1"/>
    <col min="6" max="7" width="16.25390625" style="3" customWidth="1"/>
    <col min="8" max="8" width="5.75390625" style="0" customWidth="1"/>
  </cols>
  <sheetData>
    <row r="1" spans="2:5" ht="13.5">
      <c r="B1" s="67" t="s">
        <v>187</v>
      </c>
      <c r="C1" s="72" t="str">
        <f>IF('期首期末貸借対照表入力'!R1="","",'期首期末貸借対照表入力'!R1)</f>
        <v>千円</v>
      </c>
      <c r="D1" s="73" t="s">
        <v>324</v>
      </c>
      <c r="E1" s="14"/>
    </row>
    <row r="2" spans="5:7" ht="13.5">
      <c r="E2" s="12" t="s">
        <v>87</v>
      </c>
      <c r="F2" s="13" t="s">
        <v>1</v>
      </c>
      <c r="G2" s="13" t="s">
        <v>2</v>
      </c>
    </row>
    <row r="3" spans="1:7" ht="13.5">
      <c r="A3" t="s">
        <v>88</v>
      </c>
      <c r="E3" s="17"/>
      <c r="F3" s="17"/>
      <c r="G3" s="17"/>
    </row>
    <row r="4" spans="2:7" ht="13.5">
      <c r="B4" t="s">
        <v>89</v>
      </c>
      <c r="E4" s="18">
        <f>E8-E9</f>
        <v>0</v>
      </c>
      <c r="F4" s="18">
        <f>F8-F9</f>
        <v>0</v>
      </c>
      <c r="G4" s="18">
        <f>G8-G9</f>
        <v>0</v>
      </c>
    </row>
    <row r="5" spans="3:7" ht="13.5">
      <c r="C5" t="s">
        <v>159</v>
      </c>
      <c r="E5" s="21"/>
      <c r="F5" s="21"/>
      <c r="G5" s="21"/>
    </row>
    <row r="6" spans="3:7" ht="13.5">
      <c r="C6" t="s">
        <v>90</v>
      </c>
      <c r="E6" s="20"/>
      <c r="F6" s="20"/>
      <c r="G6" s="20"/>
    </row>
    <row r="7" spans="3:7" ht="13.5">
      <c r="C7" t="s">
        <v>93</v>
      </c>
      <c r="E7" s="19">
        <f>E37</f>
        <v>0</v>
      </c>
      <c r="F7" s="19">
        <f>F37</f>
        <v>0</v>
      </c>
      <c r="G7" s="19">
        <f>G37</f>
        <v>0</v>
      </c>
    </row>
    <row r="8" spans="3:7" ht="13.5">
      <c r="C8" t="s">
        <v>91</v>
      </c>
      <c r="E8" s="19">
        <f>E5+E6+E7</f>
        <v>0</v>
      </c>
      <c r="F8" s="19">
        <f>F5+F6+F7</f>
        <v>0</v>
      </c>
      <c r="G8" s="19">
        <f>G5+G6+G7</f>
        <v>0</v>
      </c>
    </row>
    <row r="9" spans="3:7" ht="13.5">
      <c r="C9" t="s">
        <v>160</v>
      </c>
      <c r="E9" s="22"/>
      <c r="F9" s="22"/>
      <c r="G9" s="22"/>
    </row>
    <row r="10" spans="2:7" ht="13.5">
      <c r="B10" t="s">
        <v>92</v>
      </c>
      <c r="E10" s="18">
        <f>E3-E4</f>
        <v>0</v>
      </c>
      <c r="F10" s="18">
        <f>F3-F4</f>
        <v>0</v>
      </c>
      <c r="G10" s="18">
        <f>G3-G4</f>
        <v>0</v>
      </c>
    </row>
    <row r="11" spans="3:7" ht="13.5">
      <c r="C11" t="s">
        <v>94</v>
      </c>
      <c r="E11" s="17"/>
      <c r="F11" s="17"/>
      <c r="G11" s="17"/>
    </row>
    <row r="12" spans="4:7" ht="13.5">
      <c r="D12" t="s">
        <v>128</v>
      </c>
      <c r="E12" s="21"/>
      <c r="F12" s="21"/>
      <c r="G12" s="21"/>
    </row>
    <row r="13" spans="4:7" ht="13.5">
      <c r="D13" t="s">
        <v>95</v>
      </c>
      <c r="E13" s="20"/>
      <c r="F13" s="20"/>
      <c r="G13" s="20"/>
    </row>
    <row r="14" spans="4:7" ht="13.5">
      <c r="D14" t="s">
        <v>96</v>
      </c>
      <c r="E14" s="20"/>
      <c r="F14" s="20"/>
      <c r="G14" s="20"/>
    </row>
    <row r="15" spans="4:7" ht="13.5">
      <c r="D15" t="s">
        <v>97</v>
      </c>
      <c r="E15" s="20"/>
      <c r="F15" s="20"/>
      <c r="G15" s="20"/>
    </row>
    <row r="16" spans="4:7" ht="13.5">
      <c r="D16" t="s">
        <v>98</v>
      </c>
      <c r="E16" s="23">
        <f>E11-E12-E13-E14-E15</f>
        <v>0</v>
      </c>
      <c r="F16" s="23">
        <f>F11-F12-F13-F14-F15</f>
        <v>0</v>
      </c>
      <c r="G16" s="23">
        <f>G11-G12-G13-G14-G15</f>
        <v>0</v>
      </c>
    </row>
    <row r="17" spans="2:7" ht="13.5">
      <c r="B17" t="s">
        <v>99</v>
      </c>
      <c r="E17" s="18">
        <f>E10-E11</f>
        <v>0</v>
      </c>
      <c r="F17" s="18">
        <f>F10-F11</f>
        <v>0</v>
      </c>
      <c r="G17" s="18">
        <f>G10-G11</f>
        <v>0</v>
      </c>
    </row>
    <row r="18" spans="3:7" ht="13.5">
      <c r="C18" t="s">
        <v>104</v>
      </c>
      <c r="E18" s="17"/>
      <c r="F18" s="17"/>
      <c r="G18" s="17"/>
    </row>
    <row r="19" spans="4:7" ht="13.5">
      <c r="D19" t="s">
        <v>100</v>
      </c>
      <c r="E19" s="21"/>
      <c r="F19" s="21"/>
      <c r="G19" s="21"/>
    </row>
    <row r="20" spans="4:7" ht="13.5">
      <c r="D20" t="s">
        <v>101</v>
      </c>
      <c r="E20" s="20"/>
      <c r="F20" s="20"/>
      <c r="G20" s="20"/>
    </row>
    <row r="21" spans="4:7" ht="13.5">
      <c r="D21" t="s">
        <v>102</v>
      </c>
      <c r="E21" s="23">
        <f>E18-E19-E20</f>
        <v>0</v>
      </c>
      <c r="F21" s="23">
        <f>F18-F19-F20</f>
        <v>0</v>
      </c>
      <c r="G21" s="23">
        <f>G18-G19-G20</f>
        <v>0</v>
      </c>
    </row>
    <row r="22" spans="3:7" ht="13.5">
      <c r="C22" t="s">
        <v>105</v>
      </c>
      <c r="E22" s="17"/>
      <c r="F22" s="17"/>
      <c r="G22" s="17"/>
    </row>
    <row r="23" spans="4:7" ht="13.5">
      <c r="D23" t="s">
        <v>106</v>
      </c>
      <c r="E23" s="21"/>
      <c r="F23" s="21"/>
      <c r="G23" s="21"/>
    </row>
    <row r="24" spans="4:7" ht="13.5">
      <c r="D24" t="s">
        <v>107</v>
      </c>
      <c r="E24" s="23">
        <f>E22-E23</f>
        <v>0</v>
      </c>
      <c r="F24" s="23">
        <f>F22-F23</f>
        <v>0</v>
      </c>
      <c r="G24" s="23">
        <f>G22-G23</f>
        <v>0</v>
      </c>
    </row>
    <row r="25" spans="2:7" ht="13.5">
      <c r="B25" t="s">
        <v>109</v>
      </c>
      <c r="E25" s="18">
        <f>E17+E18-E22</f>
        <v>0</v>
      </c>
      <c r="F25" s="18">
        <f>F17+F18-F22</f>
        <v>0</v>
      </c>
      <c r="G25" s="18">
        <f>G17+G18-G22</f>
        <v>0</v>
      </c>
    </row>
    <row r="26" spans="3:7" ht="13.5">
      <c r="C26" t="s">
        <v>110</v>
      </c>
      <c r="E26" s="21"/>
      <c r="F26" s="21"/>
      <c r="G26" s="21"/>
    </row>
    <row r="27" spans="3:7" ht="13.5">
      <c r="C27" t="s">
        <v>125</v>
      </c>
      <c r="E27" s="20"/>
      <c r="F27" s="20"/>
      <c r="G27" s="20"/>
    </row>
    <row r="28" spans="3:7" ht="13.5">
      <c r="C28" t="s">
        <v>111</v>
      </c>
      <c r="E28" s="20"/>
      <c r="F28" s="20"/>
      <c r="G28" s="20"/>
    </row>
    <row r="29" spans="3:7" ht="13.5">
      <c r="C29" t="s">
        <v>112</v>
      </c>
      <c r="E29" s="20"/>
      <c r="F29" s="20"/>
      <c r="G29" s="20"/>
    </row>
    <row r="30" spans="3:7" ht="13.5">
      <c r="C30" t="s">
        <v>139</v>
      </c>
      <c r="E30" s="20"/>
      <c r="F30" s="20"/>
      <c r="G30" s="20"/>
    </row>
    <row r="31" spans="3:7" ht="13.5">
      <c r="C31" t="s">
        <v>140</v>
      </c>
      <c r="E31" s="64"/>
      <c r="F31" s="64"/>
      <c r="G31" s="64"/>
    </row>
    <row r="32" spans="2:7" ht="13.5">
      <c r="B32" t="s">
        <v>113</v>
      </c>
      <c r="E32" s="18">
        <f>E25+E26+E27-E28-E29+E30-E31</f>
        <v>0</v>
      </c>
      <c r="F32" s="18">
        <f>F25+F26+F27-F28-F29+F30-F31</f>
        <v>0</v>
      </c>
      <c r="G32" s="18">
        <f>G25+G26+G27-G28-G29+G30-G31</f>
        <v>0</v>
      </c>
    </row>
    <row r="33" spans="3:7" ht="13.5">
      <c r="C33" t="s">
        <v>114</v>
      </c>
      <c r="E33" s="24"/>
      <c r="F33" s="24"/>
      <c r="G33" s="24"/>
    </row>
    <row r="34" spans="2:7" ht="13.5">
      <c r="B34" t="s">
        <v>48</v>
      </c>
      <c r="E34" s="18">
        <f>E32-E33</f>
        <v>0</v>
      </c>
      <c r="F34" s="18">
        <f>F32-F33</f>
        <v>0</v>
      </c>
      <c r="G34" s="18">
        <f>G32-G33</f>
        <v>0</v>
      </c>
    </row>
    <row r="35" spans="5:7" ht="13.5">
      <c r="E35" s="63"/>
      <c r="F35" s="63"/>
      <c r="G35" s="63"/>
    </row>
    <row r="36" spans="5:7" ht="13.5">
      <c r="E36" s="15"/>
      <c r="F36" s="15"/>
      <c r="G36" s="15"/>
    </row>
    <row r="37" spans="1:7" ht="13.5">
      <c r="A37" t="s">
        <v>115</v>
      </c>
      <c r="E37" s="18">
        <f>E50-E51</f>
        <v>0</v>
      </c>
      <c r="F37" s="18">
        <f>F50-F51</f>
        <v>0</v>
      </c>
      <c r="G37" s="18">
        <f>G50-G51</f>
        <v>0</v>
      </c>
    </row>
    <row r="38" spans="2:7" ht="13.5">
      <c r="B38" t="s">
        <v>123</v>
      </c>
      <c r="E38" s="17"/>
      <c r="F38" s="17"/>
      <c r="G38" s="17"/>
    </row>
    <row r="39" spans="2:7" ht="13.5">
      <c r="B39" t="s">
        <v>133</v>
      </c>
      <c r="E39" s="37">
        <f>E40+E45+E47+E46</f>
        <v>0</v>
      </c>
      <c r="F39" s="37">
        <f>F40+F45+F47+F46</f>
        <v>0</v>
      </c>
      <c r="G39" s="37">
        <f>G40+G45+G47+G46</f>
        <v>0</v>
      </c>
    </row>
    <row r="40" spans="3:7" ht="13.5">
      <c r="C40" t="s">
        <v>116</v>
      </c>
      <c r="E40" s="18">
        <f>IF(ISERR(E43-E44),0,E43-E44)</f>
        <v>0</v>
      </c>
      <c r="F40" s="18">
        <f>IF(ISERR(F43-F44),0,F43-F44)</f>
        <v>0</v>
      </c>
      <c r="G40" s="18">
        <f>IF(ISERR(G43-G44),0,G43-G44)</f>
        <v>0</v>
      </c>
    </row>
    <row r="41" spans="4:7" ht="13.5">
      <c r="D41" t="s">
        <v>117</v>
      </c>
      <c r="E41" s="21"/>
      <c r="F41" s="21"/>
      <c r="G41" s="21"/>
    </row>
    <row r="42" spans="4:7" ht="13.5">
      <c r="D42" t="s">
        <v>118</v>
      </c>
      <c r="E42" s="20"/>
      <c r="F42" s="20"/>
      <c r="G42" s="20"/>
    </row>
    <row r="43" spans="4:7" ht="13.5">
      <c r="D43" t="s">
        <v>91</v>
      </c>
      <c r="E43" s="19">
        <f>IF(ISERR(E41+E42),0,E41+E42)</f>
        <v>0</v>
      </c>
      <c r="F43" s="19">
        <f>IF(ISERR(F41+F42),0,F41+F42)</f>
        <v>0</v>
      </c>
      <c r="G43" s="19">
        <f>IF(ISERR(G41+G42),0,G41+G42)</f>
        <v>0</v>
      </c>
    </row>
    <row r="44" spans="4:7" ht="13.5">
      <c r="D44" t="s">
        <v>119</v>
      </c>
      <c r="E44" s="22"/>
      <c r="F44" s="22"/>
      <c r="G44" s="22"/>
    </row>
    <row r="45" spans="3:7" ht="13.5">
      <c r="C45" t="s">
        <v>95</v>
      </c>
      <c r="E45" s="17"/>
      <c r="F45" s="17"/>
      <c r="G45" s="17"/>
    </row>
    <row r="46" spans="3:7" ht="13.5">
      <c r="C46" t="s">
        <v>188</v>
      </c>
      <c r="E46" s="17"/>
      <c r="F46" s="17"/>
      <c r="G46" s="17"/>
    </row>
    <row r="47" spans="3:7" ht="13.5">
      <c r="C47" t="s">
        <v>120</v>
      </c>
      <c r="E47" s="17"/>
      <c r="F47" s="17"/>
      <c r="G47" s="17"/>
    </row>
    <row r="48" spans="4:7" ht="13.5">
      <c r="D48" t="s">
        <v>96</v>
      </c>
      <c r="E48" s="21"/>
      <c r="F48" s="21"/>
      <c r="G48" s="21"/>
    </row>
    <row r="49" spans="4:7" ht="13.5">
      <c r="D49" t="s">
        <v>122</v>
      </c>
      <c r="E49" s="23">
        <f>E47-E48</f>
        <v>0</v>
      </c>
      <c r="F49" s="23">
        <f>F47-F48</f>
        <v>0</v>
      </c>
      <c r="G49" s="23">
        <f>G47-G48</f>
        <v>0</v>
      </c>
    </row>
    <row r="50" spans="2:7" ht="13.5">
      <c r="B50" t="s">
        <v>52</v>
      </c>
      <c r="E50" s="18">
        <f>E38+E39</f>
        <v>0</v>
      </c>
      <c r="F50" s="18">
        <f>F38+F39</f>
        <v>0</v>
      </c>
      <c r="G50" s="18">
        <f>G38+G39</f>
        <v>0</v>
      </c>
    </row>
    <row r="51" spans="2:7" ht="13.5">
      <c r="B51" t="s">
        <v>124</v>
      </c>
      <c r="E51" s="17"/>
      <c r="F51" s="17"/>
      <c r="G51" s="17"/>
    </row>
  </sheetData>
  <sheetProtection sheet="1"/>
  <printOptions/>
  <pageMargins left="0.32" right="0.2" top="0.86" bottom="0.66" header="0.51" footer="0.512"/>
  <pageSetup horizontalDpi="600" verticalDpi="600" orientation="portrait" paperSize="9" scale="109" r:id="rId1"/>
  <headerFooter alignWithMargins="0">
    <oddHeader>&amp;C&amp;"ＭＳ Ｐゴシック,太字"&amp;14 3期分損益計算書</oddHeader>
  </headerFooter>
</worksheet>
</file>

<file path=xl/worksheets/sheet3.xml><?xml version="1.0" encoding="utf-8"?>
<worksheet xmlns="http://schemas.openxmlformats.org/spreadsheetml/2006/main" xmlns:r="http://schemas.openxmlformats.org/officeDocument/2006/relationships">
  <sheetPr>
    <tabColor indexed="43"/>
  </sheetPr>
  <dimension ref="A1:U93"/>
  <sheetViews>
    <sheetView showGridLines="0" workbookViewId="0" topLeftCell="A61">
      <selection activeCell="S2" sqref="S2"/>
    </sheetView>
  </sheetViews>
  <sheetFormatPr defaultColWidth="9.00390625" defaultRowHeight="13.5"/>
  <cols>
    <col min="1" max="1" width="5.375" style="140" customWidth="1"/>
    <col min="2" max="4" width="6.25390625" style="39" customWidth="1"/>
    <col min="5" max="5" width="6.375" style="39" customWidth="1"/>
    <col min="6" max="6" width="6.50390625" style="39" customWidth="1"/>
    <col min="7" max="9" width="6.25390625" style="39" customWidth="1"/>
    <col min="10" max="11" width="12.50390625" style="40" customWidth="1"/>
    <col min="12" max="19" width="6.25390625" style="39" customWidth="1"/>
    <col min="20" max="20" width="4.625" style="132" customWidth="1"/>
    <col min="21" max="16384" width="9.00390625" style="39" customWidth="1"/>
  </cols>
  <sheetData>
    <row r="1" spans="17:19" ht="13.5">
      <c r="Q1" s="15" t="s">
        <v>193</v>
      </c>
      <c r="R1" s="86" t="str">
        <f>IF('期首期末貸借対照表入力'!R1="","",'期首期末貸借対照表入力'!R1)</f>
        <v>千円</v>
      </c>
      <c r="S1" s="88" t="s">
        <v>324</v>
      </c>
    </row>
    <row r="2" spans="11:20" ht="4.5" customHeight="1">
      <c r="K2" s="89"/>
      <c r="L2" s="46"/>
      <c r="M2" s="46"/>
      <c r="N2" s="46"/>
      <c r="O2" s="46"/>
      <c r="P2" s="46"/>
      <c r="Q2" s="46"/>
      <c r="R2" s="46"/>
      <c r="S2" s="46"/>
      <c r="T2" s="133"/>
    </row>
    <row r="3" spans="2:20" ht="14.25" thickBot="1">
      <c r="B3" s="256" t="s">
        <v>86</v>
      </c>
      <c r="C3" s="257"/>
      <c r="D3" s="256" t="s">
        <v>85</v>
      </c>
      <c r="E3" s="257"/>
      <c r="F3" s="256" t="s">
        <v>84</v>
      </c>
      <c r="G3" s="257"/>
      <c r="H3" s="256" t="s">
        <v>136</v>
      </c>
      <c r="I3" s="257"/>
      <c r="J3" s="90" t="s">
        <v>0</v>
      </c>
      <c r="K3" s="41" t="s">
        <v>0</v>
      </c>
      <c r="L3" s="256" t="str">
        <f>H3</f>
        <v>最近期末</v>
      </c>
      <c r="M3" s="257"/>
      <c r="N3" s="256" t="str">
        <f>F3</f>
        <v>1期前期末</v>
      </c>
      <c r="O3" s="257"/>
      <c r="P3" s="256" t="str">
        <f>D3</f>
        <v>2期前期末</v>
      </c>
      <c r="Q3" s="257"/>
      <c r="R3" s="256" t="str">
        <f>B3</f>
        <v>3期前期末</v>
      </c>
      <c r="S3" s="257"/>
      <c r="T3" s="133"/>
    </row>
    <row r="4" spans="2:20" ht="14.25" thickBot="1">
      <c r="B4" s="328">
        <f>'期首期末貸借対照表入力'!B4</f>
        <v>0</v>
      </c>
      <c r="C4" s="327"/>
      <c r="D4" s="327">
        <f>'期首期末貸借対照表入力'!D4</f>
        <v>0</v>
      </c>
      <c r="E4" s="327"/>
      <c r="F4" s="327">
        <f>'期首期末貸借対照表入力'!F4</f>
        <v>0</v>
      </c>
      <c r="G4" s="327"/>
      <c r="H4" s="327">
        <f>'期首期末貸借対照表入力'!H4</f>
        <v>0</v>
      </c>
      <c r="I4" s="328"/>
      <c r="J4" s="335" t="s">
        <v>3</v>
      </c>
      <c r="K4" s="42"/>
      <c r="L4" s="329"/>
      <c r="M4" s="329"/>
      <c r="N4" s="329"/>
      <c r="O4" s="329"/>
      <c r="P4" s="329"/>
      <c r="Q4" s="329"/>
      <c r="R4" s="330" t="s">
        <v>197</v>
      </c>
      <c r="S4" s="330"/>
      <c r="T4" s="133"/>
    </row>
    <row r="5" spans="1:20" ht="14.25" thickBot="1">
      <c r="A5" s="140" t="s">
        <v>237</v>
      </c>
      <c r="B5" s="43" t="s">
        <v>4</v>
      </c>
      <c r="C5" s="331">
        <f>B4-D4</f>
        <v>0</v>
      </c>
      <c r="D5" s="331"/>
      <c r="E5" s="331">
        <f>D4-F4</f>
        <v>0</v>
      </c>
      <c r="F5" s="331"/>
      <c r="G5" s="331">
        <f>F4-H4</f>
        <v>0</v>
      </c>
      <c r="H5" s="331"/>
      <c r="I5" s="48" t="s">
        <v>60</v>
      </c>
      <c r="J5" s="336"/>
      <c r="K5" s="287" t="s">
        <v>5</v>
      </c>
      <c r="L5" s="288"/>
      <c r="M5" s="334">
        <f>-G5</f>
        <v>0</v>
      </c>
      <c r="N5" s="334"/>
      <c r="O5" s="334">
        <f>-E5</f>
        <v>0</v>
      </c>
      <c r="P5" s="334"/>
      <c r="Q5" s="334">
        <f>-C5</f>
        <v>0</v>
      </c>
      <c r="R5" s="334"/>
      <c r="S5" s="56" t="s">
        <v>148</v>
      </c>
      <c r="T5" s="133"/>
    </row>
    <row r="6" spans="2:20" ht="14.25" customHeight="1">
      <c r="B6" s="54"/>
      <c r="C6" s="103"/>
      <c r="D6" s="103"/>
      <c r="E6" s="103"/>
      <c r="F6" s="103"/>
      <c r="G6" s="103"/>
      <c r="H6" s="103"/>
      <c r="I6" s="53"/>
      <c r="J6" s="92"/>
      <c r="K6" s="95"/>
      <c r="L6" s="96"/>
      <c r="M6" s="52"/>
      <c r="N6" s="52"/>
      <c r="O6" s="52"/>
      <c r="P6" s="52"/>
      <c r="Q6" s="52"/>
      <c r="R6" s="52"/>
      <c r="S6" s="56"/>
      <c r="T6" s="133"/>
    </row>
    <row r="7" spans="10:20" ht="13.5">
      <c r="J7" s="91"/>
      <c r="K7" s="322" t="s">
        <v>55</v>
      </c>
      <c r="L7" s="323"/>
      <c r="M7" s="230">
        <f>'3期分損益計算書入力'!E3</f>
        <v>0</v>
      </c>
      <c r="N7" s="232"/>
      <c r="O7" s="231">
        <f>'3期分損益計算書入力'!F3</f>
        <v>0</v>
      </c>
      <c r="P7" s="231"/>
      <c r="Q7" s="230">
        <f>'3期分損益計算書入力'!G3</f>
        <v>0</v>
      </c>
      <c r="R7" s="232"/>
      <c r="S7" s="56" t="s">
        <v>295</v>
      </c>
      <c r="T7" s="133"/>
    </row>
    <row r="8" spans="2:20" ht="13.5">
      <c r="B8" s="240">
        <f>'期首期末貸借対照表入力'!B5</f>
        <v>0</v>
      </c>
      <c r="C8" s="241"/>
      <c r="D8" s="240">
        <f>'期首期末貸借対照表入力'!D5</f>
        <v>0</v>
      </c>
      <c r="E8" s="241"/>
      <c r="F8" s="240">
        <f>'期首期末貸借対照表入力'!F5</f>
        <v>0</v>
      </c>
      <c r="G8" s="241"/>
      <c r="H8" s="240">
        <f>'期首期末貸借対照表入力'!H5</f>
        <v>0</v>
      </c>
      <c r="I8" s="241"/>
      <c r="J8" s="332" t="s">
        <v>6</v>
      </c>
      <c r="K8" s="101"/>
      <c r="L8" s="102"/>
      <c r="M8" s="103"/>
      <c r="N8" s="103"/>
      <c r="O8" s="103"/>
      <c r="P8" s="103"/>
      <c r="Q8" s="103"/>
      <c r="R8" s="103"/>
      <c r="S8" s="56"/>
      <c r="T8" s="133"/>
    </row>
    <row r="9" spans="1:20" ht="13.5">
      <c r="A9" s="140" t="s">
        <v>238</v>
      </c>
      <c r="B9" s="43" t="s">
        <v>4</v>
      </c>
      <c r="C9" s="235">
        <f>B8-D8</f>
        <v>0</v>
      </c>
      <c r="D9" s="236"/>
      <c r="E9" s="235">
        <f>D8-F8</f>
        <v>0</v>
      </c>
      <c r="F9" s="236"/>
      <c r="G9" s="235">
        <f>F8-H8</f>
        <v>0</v>
      </c>
      <c r="H9" s="236"/>
      <c r="I9" s="44" t="s">
        <v>63</v>
      </c>
      <c r="J9" s="333"/>
      <c r="K9" s="325" t="s">
        <v>195</v>
      </c>
      <c r="L9" s="219"/>
      <c r="M9" s="217">
        <f>G9</f>
        <v>0</v>
      </c>
      <c r="N9" s="217"/>
      <c r="O9" s="217">
        <f>E9</f>
        <v>0</v>
      </c>
      <c r="P9" s="217"/>
      <c r="Q9" s="217">
        <f>C9</f>
        <v>0</v>
      </c>
      <c r="R9" s="217"/>
      <c r="S9" s="145" t="s">
        <v>238</v>
      </c>
      <c r="T9" s="133"/>
    </row>
    <row r="10" spans="2:21" ht="13.5">
      <c r="B10" s="240">
        <f>'期首期末貸借対照表入力'!B6</f>
        <v>0</v>
      </c>
      <c r="C10" s="241"/>
      <c r="D10" s="240">
        <f>'期首期末貸借対照表入力'!D6</f>
        <v>0</v>
      </c>
      <c r="E10" s="241"/>
      <c r="F10" s="240">
        <f>'期首期末貸借対照表入力'!F6</f>
        <v>0</v>
      </c>
      <c r="G10" s="241"/>
      <c r="H10" s="240">
        <f>'期首期末貸借対照表入力'!H6</f>
        <v>0</v>
      </c>
      <c r="I10" s="241"/>
      <c r="J10" s="332" t="s">
        <v>7</v>
      </c>
      <c r="K10" s="97"/>
      <c r="L10" s="98"/>
      <c r="M10" s="99"/>
      <c r="N10" s="99"/>
      <c r="O10" s="99"/>
      <c r="P10" s="99"/>
      <c r="Q10" s="99"/>
      <c r="R10" s="99"/>
      <c r="S10" s="146"/>
      <c r="T10" s="134"/>
      <c r="U10" s="100"/>
    </row>
    <row r="11" spans="1:20" ht="13.5">
      <c r="A11" s="140" t="s">
        <v>239</v>
      </c>
      <c r="B11" s="43" t="s">
        <v>4</v>
      </c>
      <c r="C11" s="235">
        <f>B10-D10</f>
        <v>0</v>
      </c>
      <c r="D11" s="236"/>
      <c r="E11" s="235">
        <f>D10-F10</f>
        <v>0</v>
      </c>
      <c r="F11" s="236"/>
      <c r="G11" s="235">
        <f>F10-H10</f>
        <v>0</v>
      </c>
      <c r="H11" s="236"/>
      <c r="I11" s="44" t="s">
        <v>63</v>
      </c>
      <c r="J11" s="333"/>
      <c r="K11" s="325" t="s">
        <v>196</v>
      </c>
      <c r="L11" s="219"/>
      <c r="M11" s="217">
        <f>G11</f>
        <v>0</v>
      </c>
      <c r="N11" s="217"/>
      <c r="O11" s="217">
        <f>E11</f>
        <v>0</v>
      </c>
      <c r="P11" s="217"/>
      <c r="Q11" s="217">
        <f>C11</f>
        <v>0</v>
      </c>
      <c r="R11" s="339"/>
      <c r="S11" s="63" t="s">
        <v>239</v>
      </c>
      <c r="T11" s="133"/>
    </row>
    <row r="12" spans="1:21" s="65" customFormat="1" ht="13.5">
      <c r="A12" s="140"/>
      <c r="B12" s="54"/>
      <c r="C12" s="52"/>
      <c r="D12" s="52"/>
      <c r="E12" s="52"/>
      <c r="F12" s="52"/>
      <c r="G12" s="52"/>
      <c r="H12" s="52"/>
      <c r="I12" s="104"/>
      <c r="J12" s="92"/>
      <c r="K12" s="222" t="s">
        <v>156</v>
      </c>
      <c r="L12" s="224">
        <f>'期首期末貸借対照表入力'!L5</f>
        <v>0</v>
      </c>
      <c r="M12" s="225"/>
      <c r="N12" s="224">
        <f>'期首期末貸借対照表入力'!N5</f>
        <v>0</v>
      </c>
      <c r="O12" s="225"/>
      <c r="P12" s="224">
        <f>'期首期末貸借対照表入力'!P5</f>
        <v>0</v>
      </c>
      <c r="Q12" s="225"/>
      <c r="R12" s="212">
        <f>'期首期末貸借対照表入力'!R5</f>
        <v>0</v>
      </c>
      <c r="S12" s="214"/>
      <c r="T12" s="133"/>
      <c r="U12" s="39"/>
    </row>
    <row r="13" spans="1:21" s="65" customFormat="1" ht="14.25" thickBot="1">
      <c r="A13" s="140"/>
      <c r="B13" s="54"/>
      <c r="C13" s="226" t="s">
        <v>154</v>
      </c>
      <c r="D13" s="226"/>
      <c r="E13" s="226"/>
      <c r="F13" s="226"/>
      <c r="G13" s="226"/>
      <c r="H13" s="226"/>
      <c r="I13" s="226"/>
      <c r="J13" s="227"/>
      <c r="K13" s="223"/>
      <c r="L13" s="48" t="s">
        <v>61</v>
      </c>
      <c r="M13" s="207">
        <f>L12-N12</f>
        <v>0</v>
      </c>
      <c r="N13" s="208"/>
      <c r="O13" s="207">
        <f>N12-P12</f>
        <v>0</v>
      </c>
      <c r="P13" s="208"/>
      <c r="Q13" s="207">
        <f>P12-R12</f>
        <v>0</v>
      </c>
      <c r="R13" s="208"/>
      <c r="S13" s="43" t="s">
        <v>4</v>
      </c>
      <c r="T13" s="133" t="s">
        <v>252</v>
      </c>
      <c r="U13" s="39"/>
    </row>
    <row r="14" spans="2:20" ht="14.25" thickBot="1">
      <c r="B14" s="119" t="s">
        <v>273</v>
      </c>
      <c r="C14" s="230">
        <f>-'3期分損益計算書入力'!G5-'3期分損益計算書入力'!G6+'3期分損益計算書入力'!G9</f>
        <v>0</v>
      </c>
      <c r="D14" s="232"/>
      <c r="E14" s="230">
        <f>-'3期分損益計算書入力'!F5-'3期分損益計算書入力'!F6+'3期分損益計算書入力'!F9</f>
        <v>0</v>
      </c>
      <c r="F14" s="232"/>
      <c r="G14" s="230">
        <f>-'3期分損益計算書入力'!E5-'3期分損益計算書入力'!E6+'3期分損益計算書入力'!E9</f>
        <v>0</v>
      </c>
      <c r="H14" s="231"/>
      <c r="I14" s="228" t="s">
        <v>152</v>
      </c>
      <c r="J14" s="229"/>
      <c r="K14" s="292" t="s">
        <v>8</v>
      </c>
      <c r="L14" s="326"/>
      <c r="M14" s="237">
        <f>M7+M9+M11+M13</f>
        <v>0</v>
      </c>
      <c r="N14" s="237"/>
      <c r="O14" s="237">
        <f>O7+O9+O11+O13</f>
        <v>0</v>
      </c>
      <c r="P14" s="237"/>
      <c r="Q14" s="237">
        <f>Q7+Q9+Q11+Q13</f>
        <v>0</v>
      </c>
      <c r="R14" s="237"/>
      <c r="S14" s="105" t="s">
        <v>62</v>
      </c>
      <c r="T14" s="133"/>
    </row>
    <row r="15" spans="2:20" ht="13.5">
      <c r="B15" s="144" t="s">
        <v>274</v>
      </c>
      <c r="C15" s="230">
        <f>-'3期分損益計算書入力'!G41-'3期分損益計算書入力'!G42+'3期分損益計算書入力'!G44</f>
        <v>0</v>
      </c>
      <c r="D15" s="232"/>
      <c r="E15" s="230">
        <f>-'3期分損益計算書入力'!F41-'3期分損益計算書入力'!F42+'3期分損益計算書入力'!F44</f>
        <v>0</v>
      </c>
      <c r="F15" s="232"/>
      <c r="G15" s="230">
        <f>-'3期分損益計算書入力'!E41-'3期分損益計算書入力'!E42+'3期分損益計算書入力'!E44</f>
        <v>0</v>
      </c>
      <c r="H15" s="231"/>
      <c r="I15" s="228" t="s">
        <v>153</v>
      </c>
      <c r="J15" s="229"/>
      <c r="Q15" s="260" t="s">
        <v>302</v>
      </c>
      <c r="R15" s="260"/>
      <c r="S15" s="261"/>
      <c r="T15" s="262"/>
    </row>
    <row r="16" spans="1:21" s="65" customFormat="1" ht="13.5">
      <c r="A16" s="140"/>
      <c r="B16" s="54"/>
      <c r="C16" s="52"/>
      <c r="D16" s="52"/>
      <c r="E16" s="52"/>
      <c r="F16" s="52"/>
      <c r="G16" s="52"/>
      <c r="H16" s="52"/>
      <c r="I16" s="53"/>
      <c r="J16" s="92"/>
      <c r="K16" s="320" t="s">
        <v>9</v>
      </c>
      <c r="L16" s="263">
        <f>'期首期末貸借対照表入力'!L4</f>
        <v>0</v>
      </c>
      <c r="M16" s="241"/>
      <c r="N16" s="240">
        <f>'期首期末貸借対照表入力'!N4</f>
        <v>0</v>
      </c>
      <c r="O16" s="241"/>
      <c r="P16" s="240">
        <f>'期首期末貸借対照表入力'!P4</f>
        <v>0</v>
      </c>
      <c r="Q16" s="241"/>
      <c r="R16" s="240">
        <f>'期首期末貸借対照表入力'!R4</f>
        <v>0</v>
      </c>
      <c r="S16" s="241"/>
      <c r="T16" s="135"/>
      <c r="U16" s="39"/>
    </row>
    <row r="17" spans="1:21" s="65" customFormat="1" ht="13.5">
      <c r="A17" s="140"/>
      <c r="B17" s="54" t="s">
        <v>248</v>
      </c>
      <c r="C17" s="215">
        <f>Q17</f>
        <v>0</v>
      </c>
      <c r="D17" s="216"/>
      <c r="E17" s="217">
        <f>O17</f>
        <v>0</v>
      </c>
      <c r="F17" s="217"/>
      <c r="G17" s="217">
        <f>M17</f>
        <v>0</v>
      </c>
      <c r="H17" s="217"/>
      <c r="I17" s="218" t="s">
        <v>161</v>
      </c>
      <c r="J17" s="219"/>
      <c r="K17" s="223"/>
      <c r="L17" s="48" t="s">
        <v>65</v>
      </c>
      <c r="M17" s="235">
        <f>L16-N16</f>
        <v>0</v>
      </c>
      <c r="N17" s="236"/>
      <c r="O17" s="235">
        <f>N16-P16</f>
        <v>0</v>
      </c>
      <c r="P17" s="236"/>
      <c r="Q17" s="235">
        <f>P16-R16</f>
        <v>0</v>
      </c>
      <c r="R17" s="236"/>
      <c r="S17" s="43" t="s">
        <v>4</v>
      </c>
      <c r="T17" s="133" t="s">
        <v>253</v>
      </c>
      <c r="U17" s="39"/>
    </row>
    <row r="18" spans="2:21" ht="13.5">
      <c r="B18" s="54"/>
      <c r="C18" s="65"/>
      <c r="D18" s="65"/>
      <c r="E18" s="65"/>
      <c r="F18" s="65"/>
      <c r="G18" s="65"/>
      <c r="H18" s="65"/>
      <c r="I18" s="65"/>
      <c r="J18" s="91"/>
      <c r="K18" s="320" t="s">
        <v>10</v>
      </c>
      <c r="L18" s="263">
        <f>'期首期末貸借対照表入力'!L6</f>
        <v>0</v>
      </c>
      <c r="M18" s="241"/>
      <c r="N18" s="240">
        <f>'期首期末貸借対照表入力'!N6</f>
        <v>0</v>
      </c>
      <c r="O18" s="241"/>
      <c r="P18" s="240">
        <f>'期首期末貸借対照表入力'!P6</f>
        <v>0</v>
      </c>
      <c r="Q18" s="241"/>
      <c r="R18" s="240">
        <f>'期首期末貸借対照表入力'!R6</f>
        <v>0</v>
      </c>
      <c r="S18" s="241"/>
      <c r="T18" s="133"/>
      <c r="U18" s="65"/>
    </row>
    <row r="19" spans="2:21" ht="13.5">
      <c r="B19" s="130" t="s">
        <v>249</v>
      </c>
      <c r="C19" s="215">
        <f>Q19</f>
        <v>0</v>
      </c>
      <c r="D19" s="216"/>
      <c r="E19" s="217">
        <f>O19</f>
        <v>0</v>
      </c>
      <c r="F19" s="217"/>
      <c r="G19" s="217">
        <f>M19</f>
        <v>0</v>
      </c>
      <c r="H19" s="217"/>
      <c r="I19" s="218" t="s">
        <v>162</v>
      </c>
      <c r="J19" s="219"/>
      <c r="K19" s="223"/>
      <c r="L19" s="48" t="s">
        <v>65</v>
      </c>
      <c r="M19" s="235">
        <f>L18-N18</f>
        <v>0</v>
      </c>
      <c r="N19" s="236"/>
      <c r="O19" s="235">
        <f>N18-P18</f>
        <v>0</v>
      </c>
      <c r="P19" s="236"/>
      <c r="Q19" s="235">
        <f>P18-R18</f>
        <v>0</v>
      </c>
      <c r="R19" s="236"/>
      <c r="S19" s="43" t="s">
        <v>4</v>
      </c>
      <c r="T19" s="133" t="s">
        <v>254</v>
      </c>
      <c r="U19" s="65"/>
    </row>
    <row r="20" spans="2:20" ht="13.5">
      <c r="B20" s="49"/>
      <c r="H20" s="50"/>
      <c r="J20" s="106"/>
      <c r="T20" s="133"/>
    </row>
    <row r="21" spans="2:21" ht="13.5">
      <c r="B21" s="212">
        <f>'期首期末貸借対照表入力'!B7</f>
        <v>0</v>
      </c>
      <c r="C21" s="213"/>
      <c r="D21" s="212">
        <f>'期首期末貸借対照表入力'!D7</f>
        <v>0</v>
      </c>
      <c r="E21" s="213"/>
      <c r="F21" s="212">
        <f>'期首期末貸借対照表入力'!F7</f>
        <v>0</v>
      </c>
      <c r="G21" s="213"/>
      <c r="H21" s="212">
        <f>'期首期末貸借対照表入力'!H7</f>
        <v>0</v>
      </c>
      <c r="I21" s="213"/>
      <c r="J21" s="220" t="s">
        <v>155</v>
      </c>
      <c r="T21" s="133"/>
      <c r="U21" s="65"/>
    </row>
    <row r="22" spans="1:10" ht="13.5">
      <c r="A22" s="140" t="s">
        <v>240</v>
      </c>
      <c r="B22" s="43" t="s">
        <v>4</v>
      </c>
      <c r="C22" s="207">
        <f>B21-D21</f>
        <v>0</v>
      </c>
      <c r="D22" s="208"/>
      <c r="E22" s="207">
        <f>D21-F21</f>
        <v>0</v>
      </c>
      <c r="F22" s="208"/>
      <c r="G22" s="207">
        <f>F21-H21</f>
        <v>0</v>
      </c>
      <c r="H22" s="208"/>
      <c r="I22" s="48" t="s">
        <v>61</v>
      </c>
      <c r="J22" s="221"/>
    </row>
    <row r="23" spans="2:19" ht="13.5">
      <c r="B23" s="240">
        <f>'期首期末貸借対照表入力'!B9</f>
        <v>0</v>
      </c>
      <c r="C23" s="241"/>
      <c r="D23" s="240">
        <f>'期首期末貸借対照表入力'!D9</f>
        <v>0</v>
      </c>
      <c r="E23" s="241"/>
      <c r="F23" s="240">
        <f>'期首期末貸借対照表入力'!F9</f>
        <v>0</v>
      </c>
      <c r="G23" s="241"/>
      <c r="H23" s="240">
        <f>'期首期末貸借対照表入力'!H9</f>
        <v>0</v>
      </c>
      <c r="I23" s="241"/>
      <c r="J23" s="220" t="s">
        <v>11</v>
      </c>
      <c r="K23" s="320" t="s">
        <v>56</v>
      </c>
      <c r="L23" s="240">
        <f>'期首期末貸借対照表入力'!L8</f>
        <v>0</v>
      </c>
      <c r="M23" s="241"/>
      <c r="N23" s="240">
        <f>'期首期末貸借対照表入力'!N8</f>
        <v>0</v>
      </c>
      <c r="O23" s="241"/>
      <c r="P23" s="240">
        <f>'期首期末貸借対照表入力'!P8</f>
        <v>0</v>
      </c>
      <c r="Q23" s="241"/>
      <c r="R23" s="240">
        <f>'期首期末貸借対照表入力'!R8</f>
        <v>0</v>
      </c>
      <c r="S23" s="319"/>
    </row>
    <row r="24" spans="1:20" ht="13.5">
      <c r="A24" s="140" t="s">
        <v>241</v>
      </c>
      <c r="B24" s="43" t="s">
        <v>4</v>
      </c>
      <c r="C24" s="235">
        <f>B23-D23</f>
        <v>0</v>
      </c>
      <c r="D24" s="236"/>
      <c r="E24" s="235">
        <f>D23-F23</f>
        <v>0</v>
      </c>
      <c r="F24" s="236"/>
      <c r="G24" s="235">
        <f>F23-H23</f>
        <v>0</v>
      </c>
      <c r="H24" s="236"/>
      <c r="I24" s="48" t="s">
        <v>61</v>
      </c>
      <c r="J24" s="221"/>
      <c r="K24" s="223"/>
      <c r="L24" s="44" t="s">
        <v>61</v>
      </c>
      <c r="M24" s="235">
        <f>L23-N23</f>
        <v>0</v>
      </c>
      <c r="N24" s="236"/>
      <c r="O24" s="235">
        <f>N23-P23</f>
        <v>0</v>
      </c>
      <c r="P24" s="236"/>
      <c r="Q24" s="235">
        <f>P23-R23</f>
        <v>0</v>
      </c>
      <c r="R24" s="236"/>
      <c r="S24" s="43" t="s">
        <v>4</v>
      </c>
      <c r="T24" s="132" t="s">
        <v>250</v>
      </c>
    </row>
    <row r="25" spans="2:19" ht="13.5">
      <c r="B25" s="240">
        <f>'期首期末貸借対照表入力'!B11</f>
        <v>0</v>
      </c>
      <c r="C25" s="241"/>
      <c r="D25" s="240">
        <f>'期首期末貸借対照表入力'!D11</f>
        <v>0</v>
      </c>
      <c r="E25" s="241"/>
      <c r="F25" s="240">
        <f>'期首期末貸借対照表入力'!F11</f>
        <v>0</v>
      </c>
      <c r="G25" s="241"/>
      <c r="H25" s="240">
        <f>'期首期末貸借対照表入力'!H11</f>
        <v>0</v>
      </c>
      <c r="I25" s="241"/>
      <c r="J25" s="220" t="s">
        <v>12</v>
      </c>
      <c r="K25" s="337" t="s">
        <v>143</v>
      </c>
      <c r="L25" s="338"/>
      <c r="M25" s="230">
        <f>'3期分損益計算書入力'!E30</f>
        <v>0</v>
      </c>
      <c r="N25" s="232"/>
      <c r="O25" s="231">
        <f>'3期分損益計算書入力'!F30</f>
        <v>0</v>
      </c>
      <c r="P25" s="231"/>
      <c r="Q25" s="230">
        <f>'3期分損益計算書入力'!G30</f>
        <v>0</v>
      </c>
      <c r="R25" s="232"/>
      <c r="S25" s="39" t="s">
        <v>296</v>
      </c>
    </row>
    <row r="26" spans="1:19" ht="14.25" thickBot="1">
      <c r="A26" s="140" t="s">
        <v>255</v>
      </c>
      <c r="B26" s="43" t="s">
        <v>4</v>
      </c>
      <c r="C26" s="235">
        <f>B25-D25</f>
        <v>0</v>
      </c>
      <c r="D26" s="236"/>
      <c r="E26" s="235">
        <f>D25-F25</f>
        <v>0</v>
      </c>
      <c r="F26" s="236"/>
      <c r="G26" s="235">
        <f>F25-H25</f>
        <v>0</v>
      </c>
      <c r="H26" s="236"/>
      <c r="I26" s="48" t="s">
        <v>61</v>
      </c>
      <c r="J26" s="221"/>
      <c r="K26" s="322" t="s">
        <v>17</v>
      </c>
      <c r="L26" s="323"/>
      <c r="M26" s="230">
        <f>'3期分損益計算書入力'!E20</f>
        <v>0</v>
      </c>
      <c r="N26" s="232"/>
      <c r="O26" s="231">
        <f>'3期分損益計算書入力'!F20</f>
        <v>0</v>
      </c>
      <c r="P26" s="232"/>
      <c r="Q26" s="230">
        <f>'3期分損益計算書入力'!G20</f>
        <v>0</v>
      </c>
      <c r="R26" s="232"/>
      <c r="S26" s="39" t="s">
        <v>297</v>
      </c>
    </row>
    <row r="27" spans="2:19" ht="14.25" thickBot="1">
      <c r="B27" s="119" t="s">
        <v>210</v>
      </c>
      <c r="C27" s="237">
        <f>C14+C15+C17+C19+C22+C24+C26</f>
        <v>0</v>
      </c>
      <c r="D27" s="237"/>
      <c r="E27" s="237">
        <f>E14+E15+E17+E19+E22+E24+E26</f>
        <v>0</v>
      </c>
      <c r="F27" s="237"/>
      <c r="G27" s="237">
        <f>G14+G15+G17+G19+G22+G24+G26</f>
        <v>0</v>
      </c>
      <c r="H27" s="289"/>
      <c r="I27" s="311" t="s">
        <v>13</v>
      </c>
      <c r="J27" s="293"/>
      <c r="K27" s="322" t="s">
        <v>18</v>
      </c>
      <c r="L27" s="323"/>
      <c r="M27" s="230">
        <f>'3期分損益計算書入力'!E19</f>
        <v>0</v>
      </c>
      <c r="N27" s="232"/>
      <c r="O27" s="231">
        <f>'3期分損益計算書入力'!F19</f>
        <v>0</v>
      </c>
      <c r="P27" s="232"/>
      <c r="Q27" s="230">
        <f>'3期分損益計算書入力'!G19</f>
        <v>0</v>
      </c>
      <c r="R27" s="232"/>
      <c r="S27" s="39" t="s">
        <v>298</v>
      </c>
    </row>
    <row r="28" spans="2:20" ht="13.5">
      <c r="B28" s="211" t="s">
        <v>303</v>
      </c>
      <c r="C28" s="211"/>
      <c r="D28" s="211"/>
      <c r="E28" s="211"/>
      <c r="F28" s="52"/>
      <c r="G28" s="52"/>
      <c r="H28" s="52"/>
      <c r="I28" s="57"/>
      <c r="J28" s="94"/>
      <c r="K28" s="297" t="s">
        <v>103</v>
      </c>
      <c r="L28" s="321"/>
      <c r="M28" s="230">
        <f>'3期分損益計算書入力'!E21</f>
        <v>0</v>
      </c>
      <c r="N28" s="232"/>
      <c r="O28" s="231">
        <f>'3期分損益計算書入力'!F21</f>
        <v>0</v>
      </c>
      <c r="P28" s="232"/>
      <c r="Q28" s="230">
        <f>'3期分損益計算書入力'!G21</f>
        <v>0</v>
      </c>
      <c r="R28" s="232"/>
      <c r="S28" s="130" t="s">
        <v>311</v>
      </c>
      <c r="T28" s="136"/>
    </row>
    <row r="29" spans="2:20" ht="13.5">
      <c r="B29" s="240">
        <f>'期首期末貸借対照表入力'!B12</f>
        <v>0</v>
      </c>
      <c r="C29" s="241"/>
      <c r="D29" s="240">
        <f>'期首期末貸借対照表入力'!D12</f>
        <v>0</v>
      </c>
      <c r="E29" s="241"/>
      <c r="F29" s="240">
        <f>'期首期末貸借対照表入力'!F12</f>
        <v>0</v>
      </c>
      <c r="G29" s="241"/>
      <c r="H29" s="240">
        <f>'期首期末貸借対照表入力'!H12</f>
        <v>0</v>
      </c>
      <c r="I29" s="241"/>
      <c r="J29" s="220" t="s">
        <v>19</v>
      </c>
      <c r="S29" s="107"/>
      <c r="T29" s="136"/>
    </row>
    <row r="30" spans="1:20" ht="13.5">
      <c r="A30" s="140" t="s">
        <v>256</v>
      </c>
      <c r="B30" s="43" t="s">
        <v>4</v>
      </c>
      <c r="C30" s="235">
        <f>B29-D29</f>
        <v>0</v>
      </c>
      <c r="D30" s="236"/>
      <c r="E30" s="235">
        <f>D29-F29</f>
        <v>0</v>
      </c>
      <c r="F30" s="236"/>
      <c r="G30" s="235">
        <f>F29-H29</f>
        <v>0</v>
      </c>
      <c r="H30" s="236"/>
      <c r="I30" s="44" t="s">
        <v>63</v>
      </c>
      <c r="J30" s="221"/>
      <c r="K30" s="325" t="s">
        <v>198</v>
      </c>
      <c r="L30" s="219"/>
      <c r="M30" s="209">
        <f>G30</f>
        <v>0</v>
      </c>
      <c r="N30" s="209"/>
      <c r="O30" s="209">
        <f>E30</f>
        <v>0</v>
      </c>
      <c r="P30" s="209"/>
      <c r="Q30" s="209">
        <f>C30</f>
        <v>0</v>
      </c>
      <c r="R30" s="209"/>
      <c r="S30" s="147" t="s">
        <v>256</v>
      </c>
      <c r="T30" s="136"/>
    </row>
    <row r="31" spans="2:20" ht="13.5">
      <c r="B31" s="240">
        <f>'期首期末貸借対照表入力'!B13</f>
        <v>0</v>
      </c>
      <c r="C31" s="241"/>
      <c r="D31" s="240">
        <f>'期首期末貸借対照表入力'!D13</f>
        <v>0</v>
      </c>
      <c r="E31" s="241"/>
      <c r="F31" s="240">
        <f>'期首期末貸借対照表入力'!F13</f>
        <v>0</v>
      </c>
      <c r="G31" s="241"/>
      <c r="H31" s="240">
        <f>'期首期末貸借対照表入力'!H13</f>
        <v>0</v>
      </c>
      <c r="I31" s="241"/>
      <c r="J31" s="220" t="s">
        <v>20</v>
      </c>
      <c r="S31" s="63"/>
      <c r="T31" s="133"/>
    </row>
    <row r="32" spans="1:20" ht="14.25" thickBot="1">
      <c r="A32" s="140" t="s">
        <v>257</v>
      </c>
      <c r="B32" s="43" t="s">
        <v>4</v>
      </c>
      <c r="C32" s="235">
        <f>B31-D31</f>
        <v>0</v>
      </c>
      <c r="D32" s="236"/>
      <c r="E32" s="235">
        <f>D31-F31</f>
        <v>0</v>
      </c>
      <c r="F32" s="236"/>
      <c r="G32" s="235">
        <f>F31-H31</f>
        <v>0</v>
      </c>
      <c r="H32" s="236"/>
      <c r="I32" s="44" t="s">
        <v>63</v>
      </c>
      <c r="J32" s="221"/>
      <c r="K32" s="325" t="s">
        <v>199</v>
      </c>
      <c r="L32" s="219"/>
      <c r="M32" s="209">
        <f>G32</f>
        <v>0</v>
      </c>
      <c r="N32" s="209"/>
      <c r="O32" s="209">
        <f>E32</f>
        <v>0</v>
      </c>
      <c r="P32" s="209"/>
      <c r="Q32" s="209">
        <f>C32</f>
        <v>0</v>
      </c>
      <c r="R32" s="209"/>
      <c r="S32" s="63" t="s">
        <v>257</v>
      </c>
      <c r="T32" s="133"/>
    </row>
    <row r="33" spans="10:20" ht="14.25" thickBot="1">
      <c r="J33" s="108"/>
      <c r="K33" s="238" t="s">
        <v>142</v>
      </c>
      <c r="L33" s="239"/>
      <c r="M33" s="237">
        <f>M25+M26+M27+M28+M30+M32+M24</f>
        <v>0</v>
      </c>
      <c r="N33" s="237"/>
      <c r="O33" s="237">
        <f>O25+O26+O27+O28+O30+O32+O24</f>
        <v>0</v>
      </c>
      <c r="P33" s="237"/>
      <c r="Q33" s="237">
        <f>Q25+Q26+Q27+Q28+Q30+Q32+Q24</f>
        <v>0</v>
      </c>
      <c r="R33" s="237"/>
      <c r="S33" s="39" t="s">
        <v>66</v>
      </c>
      <c r="T33" s="133"/>
    </row>
    <row r="34" spans="1:20" ht="13.5">
      <c r="A34" s="141"/>
      <c r="B34" s="15" t="s">
        <v>275</v>
      </c>
      <c r="C34" s="230">
        <f>-'3期分損益計算書入力'!G13</f>
        <v>0</v>
      </c>
      <c r="D34" s="232"/>
      <c r="E34" s="230">
        <f>-'3期分損益計算書入力'!F13</f>
        <v>0</v>
      </c>
      <c r="F34" s="232"/>
      <c r="G34" s="230">
        <f>-'3期分損益計算書入力'!E13</f>
        <v>0</v>
      </c>
      <c r="H34" s="231"/>
      <c r="I34" s="233" t="s">
        <v>151</v>
      </c>
      <c r="J34" s="234"/>
      <c r="P34" s="39" t="s">
        <v>304</v>
      </c>
      <c r="T34" s="133"/>
    </row>
    <row r="35" spans="2:20" ht="13.5">
      <c r="B35" s="15" t="s">
        <v>276</v>
      </c>
      <c r="C35" s="230">
        <f>-'3期分損益計算書入力'!G45</f>
        <v>0</v>
      </c>
      <c r="D35" s="232"/>
      <c r="E35" s="230">
        <f>-'3期分損益計算書入力'!F45</f>
        <v>0</v>
      </c>
      <c r="F35" s="232"/>
      <c r="G35" s="230">
        <f>-'3期分損益計算書入力'!E45</f>
        <v>0</v>
      </c>
      <c r="H35" s="231"/>
      <c r="I35" s="233" t="s">
        <v>150</v>
      </c>
      <c r="J35" s="234"/>
      <c r="S35" s="56"/>
      <c r="T35" s="133"/>
    </row>
    <row r="36" spans="2:20" ht="13.5">
      <c r="B36" s="15" t="s">
        <v>277</v>
      </c>
      <c r="C36" s="230">
        <f>-'3期分損益計算書入力'!G12</f>
        <v>0</v>
      </c>
      <c r="D36" s="232"/>
      <c r="E36" s="230">
        <f>-'3期分損益計算書入力'!F12</f>
        <v>0</v>
      </c>
      <c r="F36" s="232"/>
      <c r="G36" s="230">
        <f>-'3期分損益計算書入力'!E12</f>
        <v>0</v>
      </c>
      <c r="H36" s="231"/>
      <c r="I36" s="228" t="s">
        <v>127</v>
      </c>
      <c r="J36" s="229"/>
      <c r="S36" s="46"/>
      <c r="T36" s="133"/>
    </row>
    <row r="37" spans="2:20" ht="13.5">
      <c r="B37" s="15" t="s">
        <v>278</v>
      </c>
      <c r="C37" s="230">
        <f>-'期首期末貸借対照表入力'!Q28</f>
        <v>0</v>
      </c>
      <c r="D37" s="232"/>
      <c r="E37" s="230">
        <f>-'期首期末貸借対照表入力'!O28</f>
        <v>0</v>
      </c>
      <c r="F37" s="232"/>
      <c r="G37" s="230">
        <f>-'期首期末貸借対照表入力'!M28</f>
        <v>0</v>
      </c>
      <c r="H37" s="231"/>
      <c r="I37" s="228" t="s">
        <v>126</v>
      </c>
      <c r="J37" s="229"/>
      <c r="K37" s="324" t="s">
        <v>14</v>
      </c>
      <c r="L37" s="263">
        <f>'期首期末貸借対照表入力'!L7</f>
        <v>0</v>
      </c>
      <c r="M37" s="241"/>
      <c r="N37" s="240">
        <f>'期首期末貸借対照表入力'!N7</f>
        <v>0</v>
      </c>
      <c r="O37" s="241"/>
      <c r="P37" s="240">
        <f>'期首期末貸借対照表入力'!P7</f>
        <v>0</v>
      </c>
      <c r="Q37" s="241"/>
      <c r="R37" s="240">
        <f>'期首期末貸借対照表入力'!R7</f>
        <v>0</v>
      </c>
      <c r="S37" s="241"/>
      <c r="T37" s="133"/>
    </row>
    <row r="38" spans="2:20" ht="13.5">
      <c r="B38" s="39" t="s">
        <v>262</v>
      </c>
      <c r="C38" s="251">
        <f>Q38</f>
        <v>0</v>
      </c>
      <c r="D38" s="252"/>
      <c r="E38" s="209">
        <f>O38</f>
        <v>0</v>
      </c>
      <c r="F38" s="209"/>
      <c r="G38" s="209">
        <f>M38</f>
        <v>0</v>
      </c>
      <c r="H38" s="209"/>
      <c r="I38" s="218" t="s">
        <v>163</v>
      </c>
      <c r="J38" s="253"/>
      <c r="K38" s="223"/>
      <c r="L38" s="48" t="s">
        <v>65</v>
      </c>
      <c r="M38" s="235">
        <f>L37-N37</f>
        <v>0</v>
      </c>
      <c r="N38" s="236"/>
      <c r="O38" s="235">
        <f>N37-P37</f>
        <v>0</v>
      </c>
      <c r="P38" s="236"/>
      <c r="Q38" s="235">
        <f>P37-R37</f>
        <v>0</v>
      </c>
      <c r="R38" s="236"/>
      <c r="S38" s="43" t="s">
        <v>4</v>
      </c>
      <c r="T38" s="143" t="s">
        <v>262</v>
      </c>
    </row>
    <row r="39" spans="11:20" ht="13.5">
      <c r="K39" s="320" t="s">
        <v>15</v>
      </c>
      <c r="L39" s="263">
        <f>'期首期末貸借対照表入力'!L15</f>
        <v>0</v>
      </c>
      <c r="M39" s="241"/>
      <c r="N39" s="240">
        <f>'期首期末貸借対照表入力'!N15</f>
        <v>0</v>
      </c>
      <c r="O39" s="241"/>
      <c r="P39" s="240">
        <f>'期首期末貸借対照表入力'!P15</f>
        <v>0</v>
      </c>
      <c r="Q39" s="241"/>
      <c r="R39" s="240">
        <f>'期首期末貸借対照表入力'!R15</f>
        <v>0</v>
      </c>
      <c r="S39" s="241"/>
      <c r="T39" s="133"/>
    </row>
    <row r="40" spans="2:20" ht="14.25" thickBot="1">
      <c r="B40" s="39" t="s">
        <v>263</v>
      </c>
      <c r="C40" s="251">
        <f>Q40</f>
        <v>0</v>
      </c>
      <c r="D40" s="252"/>
      <c r="E40" s="209">
        <f>O40</f>
        <v>0</v>
      </c>
      <c r="F40" s="209"/>
      <c r="G40" s="209">
        <f>M40</f>
        <v>0</v>
      </c>
      <c r="H40" s="209"/>
      <c r="I40" s="218" t="s">
        <v>164</v>
      </c>
      <c r="J40" s="253"/>
      <c r="K40" s="223"/>
      <c r="L40" s="48" t="s">
        <v>65</v>
      </c>
      <c r="M40" s="235">
        <f>L39-N39</f>
        <v>0</v>
      </c>
      <c r="N40" s="236"/>
      <c r="O40" s="235">
        <f>N39-P39</f>
        <v>0</v>
      </c>
      <c r="P40" s="236"/>
      <c r="Q40" s="235">
        <f>P39-R39</f>
        <v>0</v>
      </c>
      <c r="R40" s="236"/>
      <c r="S40" s="43" t="s">
        <v>4</v>
      </c>
      <c r="T40" s="143" t="s">
        <v>263</v>
      </c>
    </row>
    <row r="41" spans="2:10" ht="14.25" thickBot="1">
      <c r="B41" s="15" t="s">
        <v>209</v>
      </c>
      <c r="C41" s="237">
        <f>C34+C35+C36+C37+C38+C40</f>
        <v>0</v>
      </c>
      <c r="D41" s="289"/>
      <c r="E41" s="237">
        <f>E34+E35+E36+E37+E38+E40</f>
        <v>0</v>
      </c>
      <c r="F41" s="289"/>
      <c r="G41" s="237">
        <f>G34+G35+G36+G37+G38+G40</f>
        <v>0</v>
      </c>
      <c r="H41" s="289"/>
      <c r="I41" s="311" t="s">
        <v>16</v>
      </c>
      <c r="J41" s="293"/>
    </row>
    <row r="42" spans="2:19" ht="13.5">
      <c r="B42" s="39" t="s">
        <v>305</v>
      </c>
      <c r="J42" s="45"/>
      <c r="K42" s="317" t="s">
        <v>22</v>
      </c>
      <c r="L42" s="263">
        <f>'期首期末貸借対照表入力'!L9</f>
        <v>0</v>
      </c>
      <c r="M42" s="241"/>
      <c r="N42" s="240">
        <f>'期首期末貸借対照表入力'!N9</f>
        <v>0</v>
      </c>
      <c r="O42" s="241"/>
      <c r="P42" s="240">
        <f>'期首期末貸借対照表入力'!P9</f>
        <v>0</v>
      </c>
      <c r="Q42" s="241"/>
      <c r="R42" s="240">
        <f>'期首期末貸借対照表入力'!R9</f>
        <v>0</v>
      </c>
      <c r="S42" s="241"/>
    </row>
    <row r="43" spans="2:20" ht="13.5">
      <c r="B43" s="39" t="s">
        <v>264</v>
      </c>
      <c r="C43" s="251">
        <f>Q43</f>
        <v>0</v>
      </c>
      <c r="D43" s="252"/>
      <c r="E43" s="209">
        <f>O43</f>
        <v>0</v>
      </c>
      <c r="F43" s="209"/>
      <c r="G43" s="209">
        <f>M43</f>
        <v>0</v>
      </c>
      <c r="H43" s="209"/>
      <c r="I43" s="218" t="s">
        <v>200</v>
      </c>
      <c r="J43" s="253"/>
      <c r="K43" s="318"/>
      <c r="L43" s="48" t="s">
        <v>65</v>
      </c>
      <c r="M43" s="235">
        <f>L42-N42</f>
        <v>0</v>
      </c>
      <c r="N43" s="236"/>
      <c r="O43" s="235">
        <f>N42-P42</f>
        <v>0</v>
      </c>
      <c r="P43" s="236"/>
      <c r="Q43" s="235">
        <f>P42-R42</f>
        <v>0</v>
      </c>
      <c r="R43" s="236"/>
      <c r="S43" s="43" t="s">
        <v>4</v>
      </c>
      <c r="T43" s="88" t="s">
        <v>264</v>
      </c>
    </row>
    <row r="44" spans="2:19" ht="13.5">
      <c r="B44" s="240">
        <f>'期首期末貸借対照表入力'!B14</f>
        <v>0</v>
      </c>
      <c r="C44" s="241"/>
      <c r="D44" s="240">
        <f>'期首期末貸借対照表入力'!D14</f>
        <v>0</v>
      </c>
      <c r="E44" s="241"/>
      <c r="F44" s="240">
        <f>'期首期末貸借対照表入力'!F14</f>
        <v>0</v>
      </c>
      <c r="G44" s="241"/>
      <c r="H44" s="240">
        <f>'期首期末貸借対照表入力'!H14</f>
        <v>0</v>
      </c>
      <c r="I44" s="241"/>
      <c r="J44" s="220" t="s">
        <v>21</v>
      </c>
      <c r="K44" s="51"/>
      <c r="L44" s="275"/>
      <c r="M44" s="275"/>
      <c r="N44" s="275"/>
      <c r="O44" s="275"/>
      <c r="P44" s="275"/>
      <c r="Q44" s="275"/>
      <c r="R44" s="275"/>
      <c r="S44" s="275"/>
    </row>
    <row r="45" spans="1:19" ht="14.25" thickBot="1">
      <c r="A45" s="140" t="s">
        <v>258</v>
      </c>
      <c r="B45" s="43" t="s">
        <v>4</v>
      </c>
      <c r="C45" s="235">
        <f>B44-D44</f>
        <v>0</v>
      </c>
      <c r="D45" s="236"/>
      <c r="E45" s="235">
        <f>D44-F44</f>
        <v>0</v>
      </c>
      <c r="F45" s="236"/>
      <c r="G45" s="235">
        <f>F44-H44</f>
        <v>0</v>
      </c>
      <c r="H45" s="236"/>
      <c r="I45" s="48" t="s">
        <v>61</v>
      </c>
      <c r="J45" s="221"/>
      <c r="K45" s="93"/>
      <c r="L45" s="210"/>
      <c r="M45" s="210"/>
      <c r="N45" s="210"/>
      <c r="O45" s="210"/>
      <c r="P45" s="210"/>
      <c r="Q45" s="210"/>
      <c r="R45" s="210"/>
      <c r="S45" s="210"/>
    </row>
    <row r="46" spans="2:19" ht="14.25" thickBot="1">
      <c r="B46" s="119" t="s">
        <v>279</v>
      </c>
      <c r="C46" s="230">
        <f>-'3期分損益計算書入力'!G23</f>
        <v>0</v>
      </c>
      <c r="D46" s="232"/>
      <c r="E46" s="230">
        <f>-'3期分損益計算書入力'!F23</f>
        <v>0</v>
      </c>
      <c r="F46" s="232"/>
      <c r="G46" s="230">
        <f>-'3期分損益計算書入力'!E23</f>
        <v>0</v>
      </c>
      <c r="H46" s="232"/>
      <c r="I46" s="228" t="s">
        <v>23</v>
      </c>
      <c r="J46" s="229"/>
      <c r="K46" s="87" t="s">
        <v>158</v>
      </c>
      <c r="L46" s="258">
        <f>IF((H8+H10+H23)-(L16+L18)&lt;0,0,(H8+H10+H23)-(L16+L18))</f>
        <v>0</v>
      </c>
      <c r="M46" s="259"/>
      <c r="N46" s="258">
        <f>IF((F8+F10+F23)-(N16+N18)&lt;0,0,(F8+F10+F23)-(N16+N18))</f>
        <v>0</v>
      </c>
      <c r="O46" s="259"/>
      <c r="P46" s="258">
        <f>IF((D8+D10+D23)-(P16+P18)&lt;0,0,(D8+D10+D23)-(P16+P18))</f>
        <v>0</v>
      </c>
      <c r="Q46" s="259"/>
      <c r="R46" s="258">
        <f>IF((B8+B10+B23)-(R16+R18)&lt;0,0,(B8+B10+B23)-(R16+R18))</f>
        <v>0</v>
      </c>
      <c r="S46" s="259"/>
    </row>
    <row r="47" spans="2:20" ht="14.25" thickBot="1">
      <c r="B47" s="119" t="s">
        <v>280</v>
      </c>
      <c r="C47" s="230">
        <f>-'3期分損益計算書入力'!G31</f>
        <v>0</v>
      </c>
      <c r="D47" s="232"/>
      <c r="E47" s="230">
        <f>-'3期分損益計算書入力'!F31</f>
        <v>0</v>
      </c>
      <c r="F47" s="232"/>
      <c r="G47" s="230">
        <f>-'3期分損益計算書入力'!E31</f>
        <v>0</v>
      </c>
      <c r="H47" s="232"/>
      <c r="I47" s="228" t="s">
        <v>144</v>
      </c>
      <c r="J47" s="229"/>
      <c r="K47" s="316" t="s">
        <v>194</v>
      </c>
      <c r="L47" s="316"/>
      <c r="M47" s="316"/>
      <c r="N47" s="316"/>
      <c r="O47" s="316"/>
      <c r="P47" s="316"/>
      <c r="Q47" s="316"/>
      <c r="R47" s="316"/>
      <c r="S47" s="316"/>
      <c r="T47" s="133"/>
    </row>
    <row r="48" spans="2:20" ht="14.25" thickBot="1">
      <c r="B48" s="119" t="s">
        <v>208</v>
      </c>
      <c r="C48" s="237">
        <f>C43+C45+C46+C47</f>
        <v>0</v>
      </c>
      <c r="D48" s="237"/>
      <c r="E48" s="237">
        <f>E43+E45+E46+E47</f>
        <v>0</v>
      </c>
      <c r="F48" s="237"/>
      <c r="G48" s="237">
        <f>G43+G45+G46+G47</f>
        <v>0</v>
      </c>
      <c r="H48" s="237"/>
      <c r="I48" s="311" t="s">
        <v>141</v>
      </c>
      <c r="J48" s="293"/>
      <c r="T48" s="133"/>
    </row>
    <row r="49" spans="2:20" ht="14.25" thickBot="1">
      <c r="B49" s="202" t="s">
        <v>306</v>
      </c>
      <c r="C49" s="202"/>
      <c r="D49" s="202"/>
      <c r="E49" s="202"/>
      <c r="F49" s="52"/>
      <c r="G49" s="52"/>
      <c r="H49" s="52"/>
      <c r="I49" s="53"/>
      <c r="J49" s="55"/>
      <c r="K49" s="203" t="s">
        <v>234</v>
      </c>
      <c r="L49" s="204"/>
      <c r="M49" s="204"/>
      <c r="N49" s="204"/>
      <c r="O49" s="204"/>
      <c r="P49" s="204"/>
      <c r="Q49" s="204"/>
      <c r="R49" s="204"/>
      <c r="S49" s="204"/>
      <c r="T49" s="204"/>
    </row>
    <row r="50" spans="1:20" ht="14.25" thickBot="1">
      <c r="A50" s="142"/>
      <c r="B50" s="240">
        <f>'期首期末貸借対照表入力'!B16</f>
        <v>0</v>
      </c>
      <c r="C50" s="241"/>
      <c r="D50" s="240">
        <f>'期首期末貸借対照表入力'!D16</f>
        <v>0</v>
      </c>
      <c r="E50" s="241"/>
      <c r="F50" s="240">
        <f>'期首期末貸借対照表入力'!F16</f>
        <v>0</v>
      </c>
      <c r="G50" s="241"/>
      <c r="H50" s="240">
        <f>'期首期末貸借対照表入力'!H16</f>
        <v>0</v>
      </c>
      <c r="I50" s="241"/>
      <c r="J50" s="314" t="s">
        <v>26</v>
      </c>
      <c r="K50" s="312" t="s">
        <v>149</v>
      </c>
      <c r="L50" s="313"/>
      <c r="M50" s="245" t="str">
        <f>IF(OR((L79+L81-L46-H4)&lt;0,(G90-G71-G72)&lt;0),IF((L79+L81-L46-H4)&lt;0,0,"∞"),IF(ISERR((L79+L81-L46-H4)/(G90-G71-G72)),"NO!",(L79+L81-L46-H4)/(G90-G71-G72)))</f>
        <v>NO!</v>
      </c>
      <c r="N50" s="246"/>
      <c r="O50" s="245" t="str">
        <f>IF(OR((N79+N81-N46-F4)&lt;0,(E90-E71-E72)&lt;0),IF((N79+N81-N46-F4)&lt;0,0,"∞"),IF(ISERR((N79+N81-N46-F4)/(E90-E71-E72)),"NO!",(N79+N81-N46-F4)/(E90-E71-E72)))</f>
        <v>NO!</v>
      </c>
      <c r="P50" s="246"/>
      <c r="Q50" s="245" t="str">
        <f>IF(OR((P79+P81-P46-D4)&lt;0,(C90-C71-C72)&lt;0),IF((P79+P81-P46-D4)&lt;0,0,"∞"),IF(ISERR((P79+P81-P46-D4)/(C90-C71-C72)),"NO!",(P79+P81-P46-D4)/(C90-C71-C72)))</f>
        <v>NO!</v>
      </c>
      <c r="R50" s="246"/>
      <c r="T50" s="133"/>
    </row>
    <row r="51" spans="1:19" ht="13.5">
      <c r="A51" s="142" t="s">
        <v>259</v>
      </c>
      <c r="B51" s="43" t="s">
        <v>4</v>
      </c>
      <c r="C51" s="235">
        <f>B50-D50</f>
        <v>0</v>
      </c>
      <c r="D51" s="236"/>
      <c r="E51" s="235">
        <f>D50-F50</f>
        <v>0</v>
      </c>
      <c r="F51" s="236"/>
      <c r="G51" s="235">
        <f>F50-H50</f>
        <v>0</v>
      </c>
      <c r="H51" s="236"/>
      <c r="I51" s="48" t="s">
        <v>61</v>
      </c>
      <c r="J51" s="315"/>
      <c r="K51" s="247" t="s">
        <v>157</v>
      </c>
      <c r="L51" s="248"/>
      <c r="M51" s="248"/>
      <c r="N51" s="248"/>
      <c r="O51" s="248"/>
      <c r="P51" s="248"/>
      <c r="Q51" s="248"/>
      <c r="R51" s="248"/>
      <c r="S51" s="248"/>
    </row>
    <row r="52" spans="1:19" ht="13.5">
      <c r="A52" s="142"/>
      <c r="B52" s="15" t="s">
        <v>281</v>
      </c>
      <c r="C52" s="230">
        <f>-'3期分損益計算書入力'!G33</f>
        <v>0</v>
      </c>
      <c r="D52" s="232"/>
      <c r="E52" s="230">
        <f>-'3期分損益計算書入力'!F33</f>
        <v>0</v>
      </c>
      <c r="F52" s="232"/>
      <c r="G52" s="230">
        <f>-'3期分損益計算書入力'!E33</f>
        <v>0</v>
      </c>
      <c r="H52" s="232"/>
      <c r="I52" s="228" t="s">
        <v>24</v>
      </c>
      <c r="J52" s="229"/>
      <c r="K52" s="247"/>
      <c r="L52" s="276"/>
      <c r="M52" s="210"/>
      <c r="N52" s="210"/>
      <c r="O52" s="210"/>
      <c r="P52" s="210"/>
      <c r="Q52" s="210"/>
      <c r="R52" s="210"/>
      <c r="S52" s="53"/>
    </row>
    <row r="53" spans="2:19" ht="13.5">
      <c r="B53" s="15" t="s">
        <v>282</v>
      </c>
      <c r="C53" s="230">
        <f>-'3期分損益計算書入力'!G15</f>
        <v>0</v>
      </c>
      <c r="D53" s="232"/>
      <c r="E53" s="230">
        <f>-'3期分損益計算書入力'!F15</f>
        <v>0</v>
      </c>
      <c r="F53" s="232"/>
      <c r="G53" s="230">
        <f>-'3期分損益計算書入力'!E15</f>
        <v>0</v>
      </c>
      <c r="H53" s="232"/>
      <c r="I53" s="228" t="s">
        <v>25</v>
      </c>
      <c r="J53" s="229"/>
      <c r="K53" s="298" t="s">
        <v>147</v>
      </c>
      <c r="L53" s="263">
        <f>'期首期末貸借対照表入力'!L10</f>
        <v>0</v>
      </c>
      <c r="M53" s="241"/>
      <c r="N53" s="240">
        <f>'期首期末貸借対照表入力'!N10</f>
        <v>0</v>
      </c>
      <c r="O53" s="241"/>
      <c r="P53" s="240">
        <f>'期首期末貸借対照表入力'!P10</f>
        <v>0</v>
      </c>
      <c r="Q53" s="241"/>
      <c r="R53" s="240">
        <f>'期首期末貸借対照表入力'!R10</f>
        <v>0</v>
      </c>
      <c r="S53" s="241"/>
    </row>
    <row r="54" spans="2:20" ht="13.5">
      <c r="B54" s="39" t="s">
        <v>265</v>
      </c>
      <c r="C54" s="251">
        <f>Q54</f>
        <v>0</v>
      </c>
      <c r="D54" s="252"/>
      <c r="E54" s="209">
        <f>O54</f>
        <v>0</v>
      </c>
      <c r="F54" s="209"/>
      <c r="G54" s="209">
        <f>M54</f>
        <v>0</v>
      </c>
      <c r="H54" s="209"/>
      <c r="I54" s="218" t="s">
        <v>201</v>
      </c>
      <c r="J54" s="253"/>
      <c r="K54" s="299"/>
      <c r="L54" s="48" t="s">
        <v>65</v>
      </c>
      <c r="M54" s="235">
        <f>L53-N53</f>
        <v>0</v>
      </c>
      <c r="N54" s="236"/>
      <c r="O54" s="235">
        <f>N53-P53</f>
        <v>0</v>
      </c>
      <c r="P54" s="236"/>
      <c r="Q54" s="235">
        <f>P53-R53</f>
        <v>0</v>
      </c>
      <c r="R54" s="236"/>
      <c r="S54" s="43" t="s">
        <v>4</v>
      </c>
      <c r="T54" s="88" t="s">
        <v>265</v>
      </c>
    </row>
    <row r="55" spans="11:19" ht="13.5">
      <c r="K55" s="298" t="s">
        <v>27</v>
      </c>
      <c r="L55" s="263">
        <f>'期首期末貸借対照表入力'!L11</f>
        <v>0</v>
      </c>
      <c r="M55" s="241"/>
      <c r="N55" s="240">
        <f>'期首期末貸借対照表入力'!N11</f>
        <v>0</v>
      </c>
      <c r="O55" s="241"/>
      <c r="P55" s="240">
        <f>'期首期末貸借対照表入力'!P11</f>
        <v>0</v>
      </c>
      <c r="Q55" s="241"/>
      <c r="R55" s="240">
        <f>'期首期末貸借対照表入力'!R11</f>
        <v>0</v>
      </c>
      <c r="S55" s="241"/>
    </row>
    <row r="56" spans="2:20" ht="14.25" thickBot="1">
      <c r="B56" s="39" t="s">
        <v>283</v>
      </c>
      <c r="C56" s="251">
        <f>Q56</f>
        <v>0</v>
      </c>
      <c r="D56" s="252"/>
      <c r="E56" s="209">
        <f>O56</f>
        <v>0</v>
      </c>
      <c r="F56" s="209"/>
      <c r="G56" s="209">
        <f>M56</f>
        <v>0</v>
      </c>
      <c r="H56" s="209"/>
      <c r="I56" s="218" t="s">
        <v>202</v>
      </c>
      <c r="J56" s="253"/>
      <c r="K56" s="299"/>
      <c r="L56" s="48" t="s">
        <v>65</v>
      </c>
      <c r="M56" s="235">
        <f>L55-N55</f>
        <v>0</v>
      </c>
      <c r="N56" s="236"/>
      <c r="O56" s="235">
        <f>N55-P55</f>
        <v>0</v>
      </c>
      <c r="P56" s="236"/>
      <c r="Q56" s="235">
        <f>P55-R55</f>
        <v>0</v>
      </c>
      <c r="R56" s="236"/>
      <c r="S56" s="43" t="s">
        <v>4</v>
      </c>
      <c r="T56" s="88" t="s">
        <v>266</v>
      </c>
    </row>
    <row r="57" spans="2:19" ht="14.25" thickBot="1">
      <c r="B57" s="15" t="s">
        <v>207</v>
      </c>
      <c r="C57" s="237">
        <f>C52+C53+C54+C56+C51</f>
        <v>0</v>
      </c>
      <c r="D57" s="237"/>
      <c r="E57" s="237">
        <f>E52+E53+E54+E56+E51</f>
        <v>0</v>
      </c>
      <c r="F57" s="237"/>
      <c r="G57" s="237">
        <f>G52+G53+G54+G56+G51</f>
        <v>0</v>
      </c>
      <c r="H57" s="237"/>
      <c r="I57" s="311" t="s">
        <v>28</v>
      </c>
      <c r="J57" s="293"/>
      <c r="K57" s="95"/>
      <c r="L57" s="53"/>
      <c r="M57" s="52"/>
      <c r="N57" s="52"/>
      <c r="O57" s="52"/>
      <c r="P57" s="52"/>
      <c r="Q57" s="52"/>
      <c r="R57" s="52"/>
      <c r="S57" s="54"/>
    </row>
    <row r="58" spans="2:19" ht="13.5">
      <c r="B58" s="39" t="s">
        <v>307</v>
      </c>
      <c r="K58" s="298" t="s">
        <v>78</v>
      </c>
      <c r="L58" s="263">
        <f>'期首期末貸借対照表入力'!L13</f>
        <v>0</v>
      </c>
      <c r="M58" s="241"/>
      <c r="N58" s="240">
        <f>'期首期末貸借対照表入力'!N13</f>
        <v>0</v>
      </c>
      <c r="O58" s="241"/>
      <c r="P58" s="240">
        <f>'期首期末貸借対照表入力'!P13</f>
        <v>0</v>
      </c>
      <c r="Q58" s="241"/>
      <c r="R58" s="240">
        <f>'期首期末貸借対照表入力'!R13</f>
        <v>0</v>
      </c>
      <c r="S58" s="241"/>
    </row>
    <row r="59" spans="2:20" ht="13.5">
      <c r="B59" s="143" t="s">
        <v>267</v>
      </c>
      <c r="C59" s="251">
        <f>Q59</f>
        <v>0</v>
      </c>
      <c r="D59" s="252"/>
      <c r="E59" s="209">
        <f>O59</f>
        <v>0</v>
      </c>
      <c r="F59" s="209"/>
      <c r="G59" s="209">
        <f>M59</f>
        <v>0</v>
      </c>
      <c r="H59" s="209"/>
      <c r="I59" s="218" t="s">
        <v>203</v>
      </c>
      <c r="J59" s="253"/>
      <c r="K59" s="299"/>
      <c r="L59" s="48" t="s">
        <v>65</v>
      </c>
      <c r="M59" s="235">
        <f>L58-N58</f>
        <v>0</v>
      </c>
      <c r="N59" s="236"/>
      <c r="O59" s="235">
        <f>N58-P58</f>
        <v>0</v>
      </c>
      <c r="P59" s="236"/>
      <c r="Q59" s="235">
        <f>P58-R58</f>
        <v>0</v>
      </c>
      <c r="R59" s="236"/>
      <c r="S59" s="43" t="s">
        <v>4</v>
      </c>
      <c r="T59" s="88" t="s">
        <v>267</v>
      </c>
    </row>
    <row r="60" spans="2:19" ht="14.25" thickBot="1">
      <c r="B60" s="15" t="s">
        <v>284</v>
      </c>
      <c r="C60" s="230">
        <f>'3期分損益計算書入力'!G51-'3期分損益計算書入力'!G38</f>
        <v>0</v>
      </c>
      <c r="D60" s="232"/>
      <c r="E60" s="230">
        <f>'3期分損益計算書入力'!F51-'3期分損益計算書入力'!F38</f>
        <v>0</v>
      </c>
      <c r="F60" s="232"/>
      <c r="G60" s="230">
        <f>'3期分損益計算書入力'!E51-'3期分損益計算書入力'!E38</f>
        <v>0</v>
      </c>
      <c r="H60" s="232"/>
      <c r="I60" s="228" t="s">
        <v>190</v>
      </c>
      <c r="J60" s="229"/>
      <c r="K60" s="96"/>
      <c r="L60" s="53"/>
      <c r="M60" s="52"/>
      <c r="N60" s="52"/>
      <c r="O60" s="52"/>
      <c r="P60" s="52"/>
      <c r="Q60" s="52"/>
      <c r="R60" s="52"/>
      <c r="S60" s="54"/>
    </row>
    <row r="61" spans="2:20" ht="14.25" thickBot="1">
      <c r="B61" s="240">
        <f>'期首期末貸借対照表入力'!B17</f>
        <v>0</v>
      </c>
      <c r="C61" s="241"/>
      <c r="D61" s="240">
        <f>'期首期末貸借対照表入力'!D17</f>
        <v>0</v>
      </c>
      <c r="E61" s="241"/>
      <c r="F61" s="240">
        <f>'期首期末貸借対照表入力'!F17</f>
        <v>0</v>
      </c>
      <c r="G61" s="241"/>
      <c r="H61" s="240">
        <f>'期首期末貸借対照表入力'!H17</f>
        <v>0</v>
      </c>
      <c r="I61" s="241"/>
      <c r="J61" s="220" t="s">
        <v>29</v>
      </c>
      <c r="K61" s="113"/>
      <c r="L61" s="114"/>
      <c r="M61" s="244" t="s">
        <v>57</v>
      </c>
      <c r="N61" s="244"/>
      <c r="O61" s="244" t="s">
        <v>58</v>
      </c>
      <c r="P61" s="244"/>
      <c r="Q61" s="243" t="s">
        <v>71</v>
      </c>
      <c r="R61" s="243"/>
      <c r="S61" s="115"/>
      <c r="T61" s="137"/>
    </row>
    <row r="62" spans="1:20" ht="14.25" thickBot="1">
      <c r="A62" s="140" t="s">
        <v>242</v>
      </c>
      <c r="B62" s="43" t="s">
        <v>4</v>
      </c>
      <c r="C62" s="235">
        <f>B61-D61</f>
        <v>0</v>
      </c>
      <c r="D62" s="236"/>
      <c r="E62" s="235">
        <f>D61-F61</f>
        <v>0</v>
      </c>
      <c r="F62" s="236"/>
      <c r="G62" s="235">
        <f>F61-H61</f>
        <v>0</v>
      </c>
      <c r="H62" s="236"/>
      <c r="I62" s="48" t="s">
        <v>61</v>
      </c>
      <c r="J62" s="221"/>
      <c r="K62" s="292" t="s">
        <v>8</v>
      </c>
      <c r="L62" s="293"/>
      <c r="M62" s="289">
        <f>M14</f>
        <v>0</v>
      </c>
      <c r="N62" s="290"/>
      <c r="O62" s="289">
        <f>O14</f>
        <v>0</v>
      </c>
      <c r="P62" s="290"/>
      <c r="Q62" s="289">
        <f>Q14</f>
        <v>0</v>
      </c>
      <c r="R62" s="290"/>
      <c r="S62" s="56" t="s">
        <v>72</v>
      </c>
      <c r="T62" s="138"/>
    </row>
    <row r="63" spans="2:20" ht="14.25" thickBot="1">
      <c r="B63" s="240">
        <f>'期首期末貸借対照表入力'!B10</f>
        <v>0</v>
      </c>
      <c r="C63" s="241"/>
      <c r="D63" s="240">
        <f>'期首期末貸借対照表入力'!D10</f>
        <v>0</v>
      </c>
      <c r="E63" s="241"/>
      <c r="F63" s="240">
        <f>'期首期末貸借対照表入力'!F10</f>
        <v>0</v>
      </c>
      <c r="G63" s="241"/>
      <c r="H63" s="240">
        <f>'期首期末貸借対照表入力'!H10</f>
        <v>0</v>
      </c>
      <c r="I63" s="241"/>
      <c r="J63" s="220" t="s">
        <v>31</v>
      </c>
      <c r="K63" s="292" t="s">
        <v>13</v>
      </c>
      <c r="L63" s="293"/>
      <c r="M63" s="289">
        <f>G27</f>
        <v>0</v>
      </c>
      <c r="N63" s="290"/>
      <c r="O63" s="289">
        <f>E27</f>
        <v>0</v>
      </c>
      <c r="P63" s="290"/>
      <c r="Q63" s="289">
        <f>C27</f>
        <v>0</v>
      </c>
      <c r="R63" s="290"/>
      <c r="S63" s="56" t="s">
        <v>54</v>
      </c>
      <c r="T63" s="138"/>
    </row>
    <row r="64" spans="1:20" ht="14.25" thickBot="1">
      <c r="A64" s="140" t="s">
        <v>260</v>
      </c>
      <c r="B64" s="43" t="s">
        <v>4</v>
      </c>
      <c r="C64" s="235">
        <f>B63-D63</f>
        <v>0</v>
      </c>
      <c r="D64" s="236"/>
      <c r="E64" s="235">
        <f>D63-F63</f>
        <v>0</v>
      </c>
      <c r="F64" s="236"/>
      <c r="G64" s="235">
        <f>F63-H63</f>
        <v>0</v>
      </c>
      <c r="H64" s="236"/>
      <c r="I64" s="48" t="s">
        <v>61</v>
      </c>
      <c r="J64" s="221"/>
      <c r="K64" s="292" t="s">
        <v>16</v>
      </c>
      <c r="L64" s="293"/>
      <c r="M64" s="289">
        <f>G41</f>
        <v>0</v>
      </c>
      <c r="N64" s="290"/>
      <c r="O64" s="289">
        <f>E41</f>
        <v>0</v>
      </c>
      <c r="P64" s="290"/>
      <c r="Q64" s="289">
        <f>C41</f>
        <v>0</v>
      </c>
      <c r="R64" s="290"/>
      <c r="S64" s="56" t="s">
        <v>73</v>
      </c>
      <c r="T64" s="138"/>
    </row>
    <row r="65" spans="2:20" ht="14.25" thickBot="1">
      <c r="B65" s="119" t="s">
        <v>285</v>
      </c>
      <c r="C65" s="230">
        <f>-'3期分損益計算書入力'!G46</f>
        <v>0</v>
      </c>
      <c r="D65" s="232"/>
      <c r="E65" s="230">
        <f>-'3期分損益計算書入力'!F46</f>
        <v>0</v>
      </c>
      <c r="F65" s="232"/>
      <c r="G65" s="230">
        <f>-'3期分損益計算書入力'!E46</f>
        <v>0</v>
      </c>
      <c r="H65" s="232"/>
      <c r="I65" s="228" t="s">
        <v>189</v>
      </c>
      <c r="J65" s="229"/>
      <c r="K65" s="292" t="s">
        <v>32</v>
      </c>
      <c r="L65" s="293"/>
      <c r="M65" s="289">
        <f>G69</f>
        <v>0</v>
      </c>
      <c r="N65" s="290"/>
      <c r="O65" s="289">
        <f>E69</f>
        <v>0</v>
      </c>
      <c r="P65" s="290"/>
      <c r="Q65" s="289">
        <f>C69</f>
        <v>0</v>
      </c>
      <c r="R65" s="290"/>
      <c r="S65" s="56" t="s">
        <v>68</v>
      </c>
      <c r="T65" s="138"/>
    </row>
    <row r="66" spans="2:20" ht="14.25" thickBot="1">
      <c r="B66" s="119" t="s">
        <v>286</v>
      </c>
      <c r="C66" s="230">
        <f>-'3期分損益計算書入力'!G49</f>
        <v>0</v>
      </c>
      <c r="D66" s="232"/>
      <c r="E66" s="230">
        <f>-'3期分損益計算書入力'!F49</f>
        <v>0</v>
      </c>
      <c r="F66" s="232"/>
      <c r="G66" s="230">
        <f>-'3期分損益計算書入力'!E49</f>
        <v>0</v>
      </c>
      <c r="H66" s="232"/>
      <c r="I66" s="228" t="s">
        <v>121</v>
      </c>
      <c r="J66" s="229"/>
      <c r="K66" s="284" t="s">
        <v>52</v>
      </c>
      <c r="L66" s="294"/>
      <c r="M66" s="291">
        <f>M62+M63+M64+M65</f>
        <v>0</v>
      </c>
      <c r="N66" s="291"/>
      <c r="O66" s="291">
        <f>O62+O63+O64+O65</f>
        <v>0</v>
      </c>
      <c r="P66" s="291"/>
      <c r="Q66" s="291">
        <f>Q62+Q63+Q64+Q65</f>
        <v>0</v>
      </c>
      <c r="R66" s="291"/>
      <c r="S66" s="276" t="s">
        <v>204</v>
      </c>
      <c r="T66" s="277"/>
    </row>
    <row r="67" spans="2:20" ht="14.25" thickBot="1">
      <c r="B67" s="119" t="s">
        <v>287</v>
      </c>
      <c r="C67" s="230">
        <f>-'3期分損益計算書入力'!G16</f>
        <v>0</v>
      </c>
      <c r="D67" s="232"/>
      <c r="E67" s="230">
        <f>-'3期分損益計算書入力'!F16</f>
        <v>0</v>
      </c>
      <c r="F67" s="232"/>
      <c r="G67" s="230">
        <f>-'3期分損益計算書入力'!E16</f>
        <v>0</v>
      </c>
      <c r="H67" s="232"/>
      <c r="I67" s="228" t="s">
        <v>30</v>
      </c>
      <c r="J67" s="229"/>
      <c r="K67" s="238" t="s">
        <v>142</v>
      </c>
      <c r="L67" s="239"/>
      <c r="M67" s="289">
        <f>M33</f>
        <v>0</v>
      </c>
      <c r="N67" s="290"/>
      <c r="O67" s="289">
        <f>O33</f>
        <v>0</v>
      </c>
      <c r="P67" s="290"/>
      <c r="Q67" s="289">
        <f>Q33</f>
        <v>0</v>
      </c>
      <c r="R67" s="290"/>
      <c r="S67" s="56" t="s">
        <v>82</v>
      </c>
      <c r="T67" s="138"/>
    </row>
    <row r="68" spans="2:20" ht="14.25" thickBot="1">
      <c r="B68" s="119" t="s">
        <v>288</v>
      </c>
      <c r="C68" s="230">
        <f>-'3期分損益計算書入力'!G24</f>
        <v>0</v>
      </c>
      <c r="D68" s="232"/>
      <c r="E68" s="230">
        <f>-'3期分損益計算書入力'!F24</f>
        <v>0</v>
      </c>
      <c r="F68" s="232"/>
      <c r="G68" s="230">
        <f>-'3期分損益計算書入力'!E24</f>
        <v>0</v>
      </c>
      <c r="H68" s="232"/>
      <c r="I68" s="228" t="s">
        <v>108</v>
      </c>
      <c r="J68" s="229"/>
      <c r="K68" s="292" t="s">
        <v>141</v>
      </c>
      <c r="L68" s="293"/>
      <c r="M68" s="289">
        <f>G48</f>
        <v>0</v>
      </c>
      <c r="N68" s="290"/>
      <c r="O68" s="289">
        <f>E48</f>
        <v>0</v>
      </c>
      <c r="P68" s="290"/>
      <c r="Q68" s="289">
        <f>C48</f>
        <v>0</v>
      </c>
      <c r="R68" s="290"/>
      <c r="S68" s="56" t="s">
        <v>83</v>
      </c>
      <c r="T68" s="138"/>
    </row>
    <row r="69" spans="2:20" ht="14.25" thickBot="1">
      <c r="B69" s="119" t="s">
        <v>206</v>
      </c>
      <c r="C69" s="237">
        <f>C59+C62+C64+C60+C65+C66+C67+C68</f>
        <v>0</v>
      </c>
      <c r="D69" s="237"/>
      <c r="E69" s="237">
        <f>E59+E62+E64+E60+E65+E66+E67+E68</f>
        <v>0</v>
      </c>
      <c r="F69" s="237"/>
      <c r="G69" s="237">
        <f>G59+G62+G64+G60+G65+G66+G67+G68</f>
        <v>0</v>
      </c>
      <c r="H69" s="237"/>
      <c r="I69" s="310" t="s">
        <v>32</v>
      </c>
      <c r="J69" s="293"/>
      <c r="K69" s="292" t="s">
        <v>28</v>
      </c>
      <c r="L69" s="293"/>
      <c r="M69" s="289">
        <f>G57</f>
        <v>0</v>
      </c>
      <c r="N69" s="290"/>
      <c r="O69" s="289">
        <f>E57</f>
        <v>0</v>
      </c>
      <c r="P69" s="290"/>
      <c r="Q69" s="289">
        <f>C57</f>
        <v>0</v>
      </c>
      <c r="R69" s="290"/>
      <c r="S69" s="56" t="s">
        <v>76</v>
      </c>
      <c r="T69" s="138"/>
    </row>
    <row r="70" spans="2:20" ht="13.5">
      <c r="B70" s="39" t="s">
        <v>308</v>
      </c>
      <c r="J70" s="45"/>
      <c r="K70" s="283" t="s">
        <v>53</v>
      </c>
      <c r="L70" s="284"/>
      <c r="M70" s="272">
        <f>M66+M67+M68+M69</f>
        <v>0</v>
      </c>
      <c r="N70" s="272"/>
      <c r="O70" s="272">
        <f>O66+O67+O68+O69</f>
        <v>0</v>
      </c>
      <c r="P70" s="272"/>
      <c r="Q70" s="272">
        <f>Q66+Q67+Q68+Q69</f>
        <v>0</v>
      </c>
      <c r="R70" s="272"/>
      <c r="S70" s="278" t="s">
        <v>205</v>
      </c>
      <c r="T70" s="279"/>
    </row>
    <row r="71" spans="2:20" ht="14.25" thickBot="1">
      <c r="B71" s="15" t="s">
        <v>289</v>
      </c>
      <c r="C71" s="230">
        <f>-'3期分損益計算書入力'!G14</f>
        <v>0</v>
      </c>
      <c r="D71" s="232"/>
      <c r="E71" s="231">
        <f>-'3期分損益計算書入力'!F14</f>
        <v>0</v>
      </c>
      <c r="F71" s="231"/>
      <c r="G71" s="230">
        <f>-'3期分損益計算書入力'!E14</f>
        <v>0</v>
      </c>
      <c r="H71" s="231"/>
      <c r="I71" s="233" t="s">
        <v>145</v>
      </c>
      <c r="J71" s="234"/>
      <c r="T71" s="138"/>
    </row>
    <row r="72" spans="2:20" ht="14.25" thickBot="1">
      <c r="B72" s="15" t="s">
        <v>290</v>
      </c>
      <c r="C72" s="230">
        <f>-'3期分損益計算書入力'!G48</f>
        <v>0</v>
      </c>
      <c r="D72" s="232"/>
      <c r="E72" s="231">
        <f>-'3期分損益計算書入力'!F48</f>
        <v>0</v>
      </c>
      <c r="F72" s="231"/>
      <c r="G72" s="230">
        <f>-'3期分損益計算書入力'!E48</f>
        <v>0</v>
      </c>
      <c r="H72" s="231"/>
      <c r="I72" s="233" t="s">
        <v>146</v>
      </c>
      <c r="J72" s="234"/>
      <c r="K72" s="285" t="s">
        <v>41</v>
      </c>
      <c r="L72" s="286"/>
      <c r="M72" s="273">
        <f>G87</f>
        <v>0</v>
      </c>
      <c r="N72" s="274"/>
      <c r="O72" s="273">
        <f>E87</f>
        <v>0</v>
      </c>
      <c r="P72" s="274"/>
      <c r="Q72" s="273">
        <f>C87</f>
        <v>0</v>
      </c>
      <c r="R72" s="274"/>
      <c r="S72" s="91" t="s">
        <v>74</v>
      </c>
      <c r="T72" s="138"/>
    </row>
    <row r="73" spans="2:20" ht="14.25" thickBot="1">
      <c r="B73" s="15" t="s">
        <v>291</v>
      </c>
      <c r="C73" s="230">
        <f>'3期分損益計算書入力'!G27</f>
        <v>0</v>
      </c>
      <c r="D73" s="232"/>
      <c r="E73" s="231">
        <f>'3期分損益計算書入力'!F27</f>
        <v>0</v>
      </c>
      <c r="F73" s="231"/>
      <c r="G73" s="230">
        <f>'3期分損益計算書入力'!E27</f>
        <v>0</v>
      </c>
      <c r="H73" s="231"/>
      <c r="I73" s="233" t="s">
        <v>33</v>
      </c>
      <c r="J73" s="234"/>
      <c r="K73" s="249" t="s">
        <v>80</v>
      </c>
      <c r="L73" s="250"/>
      <c r="M73" s="280">
        <f>M70+M72</f>
        <v>0</v>
      </c>
      <c r="N73" s="280"/>
      <c r="O73" s="280">
        <f>O70+O72</f>
        <v>0</v>
      </c>
      <c r="P73" s="280"/>
      <c r="Q73" s="280">
        <f>Q70+Q72</f>
        <v>0</v>
      </c>
      <c r="R73" s="280"/>
      <c r="S73" s="91" t="s">
        <v>81</v>
      </c>
      <c r="T73" s="138"/>
    </row>
    <row r="74" spans="2:20" ht="14.25" thickBot="1">
      <c r="B74" s="15" t="s">
        <v>292</v>
      </c>
      <c r="C74" s="230">
        <f>-'3期分損益計算書入力'!G29</f>
        <v>0</v>
      </c>
      <c r="D74" s="232"/>
      <c r="E74" s="231">
        <f>-'3期分損益計算書入力'!F29</f>
        <v>0</v>
      </c>
      <c r="F74" s="231"/>
      <c r="G74" s="230">
        <f>-'3期分損益計算書入力'!E29</f>
        <v>0</v>
      </c>
      <c r="H74" s="231"/>
      <c r="I74" s="233" t="s">
        <v>34</v>
      </c>
      <c r="J74" s="234"/>
      <c r="K74" s="254" t="s">
        <v>47</v>
      </c>
      <c r="L74" s="255"/>
      <c r="M74" s="281">
        <f>M87</f>
        <v>0</v>
      </c>
      <c r="N74" s="282"/>
      <c r="O74" s="281">
        <f>O87</f>
        <v>0</v>
      </c>
      <c r="P74" s="282"/>
      <c r="Q74" s="281">
        <f>Q87</f>
        <v>0</v>
      </c>
      <c r="R74" s="282"/>
      <c r="S74" s="91" t="s">
        <v>75</v>
      </c>
      <c r="T74" s="138"/>
    </row>
    <row r="75" spans="2:20" ht="14.25" thickBot="1">
      <c r="B75" s="15" t="s">
        <v>293</v>
      </c>
      <c r="C75" s="230">
        <f>'3期分損益計算書入力'!G26</f>
        <v>0</v>
      </c>
      <c r="D75" s="232"/>
      <c r="E75" s="231">
        <f>'3期分損益計算書入力'!F26</f>
        <v>0</v>
      </c>
      <c r="F75" s="231"/>
      <c r="G75" s="230">
        <f>'3期分損益計算書入力'!E26</f>
        <v>0</v>
      </c>
      <c r="H75" s="231"/>
      <c r="I75" s="228" t="s">
        <v>35</v>
      </c>
      <c r="J75" s="229"/>
      <c r="K75" s="287" t="s">
        <v>5</v>
      </c>
      <c r="L75" s="288"/>
      <c r="M75" s="258">
        <f>M73+M74</f>
        <v>0</v>
      </c>
      <c r="N75" s="259"/>
      <c r="O75" s="258">
        <f>O73+O74</f>
        <v>0</v>
      </c>
      <c r="P75" s="259"/>
      <c r="Q75" s="258">
        <f>Q73+Q74</f>
        <v>0</v>
      </c>
      <c r="R75" s="259"/>
      <c r="S75" s="91" t="s">
        <v>77</v>
      </c>
      <c r="T75" s="138"/>
    </row>
    <row r="76" spans="2:20" ht="14.25" thickBot="1">
      <c r="B76" s="15" t="s">
        <v>294</v>
      </c>
      <c r="C76" s="230">
        <f>-'3期分損益計算書入力'!G28</f>
        <v>0</v>
      </c>
      <c r="D76" s="232"/>
      <c r="E76" s="231">
        <f>-'3期分損益計算書入力'!F28</f>
        <v>0</v>
      </c>
      <c r="F76" s="231"/>
      <c r="G76" s="230">
        <f>-'3期分損益計算書入力'!E28</f>
        <v>0</v>
      </c>
      <c r="H76" s="231"/>
      <c r="I76" s="233" t="s">
        <v>36</v>
      </c>
      <c r="J76" s="234"/>
      <c r="K76" s="116"/>
      <c r="L76" s="117"/>
      <c r="M76" s="242">
        <f>M5-M75</f>
        <v>0</v>
      </c>
      <c r="N76" s="242"/>
      <c r="O76" s="242">
        <f>O5-O75</f>
        <v>0</v>
      </c>
      <c r="P76" s="242"/>
      <c r="Q76" s="242">
        <f>Q5-Q75</f>
        <v>0</v>
      </c>
      <c r="R76" s="242"/>
      <c r="S76" s="118"/>
      <c r="T76" s="139"/>
    </row>
    <row r="77" spans="2:18" ht="13.5">
      <c r="B77" s="240">
        <f>'期首期末貸借対照表入力'!B8</f>
        <v>0</v>
      </c>
      <c r="C77" s="241"/>
      <c r="D77" s="240">
        <f>'期首期末貸借対照表入力'!D8</f>
        <v>0</v>
      </c>
      <c r="E77" s="241"/>
      <c r="F77" s="240">
        <f>'期首期末貸借対照表入力'!F8</f>
        <v>0</v>
      </c>
      <c r="G77" s="241"/>
      <c r="H77" s="240">
        <f>'期首期末貸借対照表入力'!H8</f>
        <v>0</v>
      </c>
      <c r="I77" s="241"/>
      <c r="J77" s="220" t="s">
        <v>37</v>
      </c>
      <c r="K77" s="57"/>
      <c r="L77" s="52"/>
      <c r="M77" s="52"/>
      <c r="N77" s="52"/>
      <c r="O77" s="52"/>
      <c r="P77" s="52"/>
      <c r="Q77" s="52"/>
      <c r="R77" s="52"/>
    </row>
    <row r="78" spans="1:19" ht="13.5">
      <c r="A78" s="140" t="s">
        <v>261</v>
      </c>
      <c r="B78" s="43" t="s">
        <v>4</v>
      </c>
      <c r="C78" s="235">
        <f>B77-D77</f>
        <v>0</v>
      </c>
      <c r="D78" s="236"/>
      <c r="E78" s="235">
        <f>D77-F77</f>
        <v>0</v>
      </c>
      <c r="F78" s="236"/>
      <c r="G78" s="235">
        <f>F77-H77</f>
        <v>0</v>
      </c>
      <c r="H78" s="236"/>
      <c r="I78" s="44" t="s">
        <v>61</v>
      </c>
      <c r="J78" s="221"/>
      <c r="K78" s="295" t="s">
        <v>46</v>
      </c>
      <c r="L78" s="296"/>
      <c r="M78" s="270">
        <f>-'期首期末貸借対照表入力'!M27</f>
        <v>0</v>
      </c>
      <c r="N78" s="271"/>
      <c r="O78" s="270">
        <f>-'期首期末貸借対照表入力'!O27</f>
        <v>0</v>
      </c>
      <c r="P78" s="271"/>
      <c r="Q78" s="270">
        <f>-'期首期末貸借対照表入力'!Q27</f>
        <v>0</v>
      </c>
      <c r="R78" s="271"/>
      <c r="S78" s="39" t="s">
        <v>301</v>
      </c>
    </row>
    <row r="79" spans="2:19" ht="13.5">
      <c r="B79" s="240">
        <f>'期首期末貸借対照表入力'!B15</f>
        <v>0</v>
      </c>
      <c r="C79" s="241"/>
      <c r="D79" s="240">
        <f>'期首期末貸借対照表入力'!D15</f>
        <v>0</v>
      </c>
      <c r="E79" s="241"/>
      <c r="F79" s="240">
        <f>'期首期末貸借対照表入力'!F15</f>
        <v>0</v>
      </c>
      <c r="G79" s="241"/>
      <c r="H79" s="240">
        <f>'期首期末貸借対照表入力'!H15</f>
        <v>0</v>
      </c>
      <c r="I79" s="241"/>
      <c r="J79" s="220" t="s">
        <v>38</v>
      </c>
      <c r="K79" s="300" t="s">
        <v>42</v>
      </c>
      <c r="L79" s="263">
        <f>'期首期末貸借対照表入力'!L12</f>
        <v>0</v>
      </c>
      <c r="M79" s="241"/>
      <c r="N79" s="240">
        <f>'期首期末貸借対照表入力'!N12</f>
        <v>0</v>
      </c>
      <c r="O79" s="241"/>
      <c r="P79" s="240">
        <f>'期首期末貸借対照表入力'!P12</f>
        <v>0</v>
      </c>
      <c r="Q79" s="241"/>
      <c r="R79" s="240">
        <f>'期首期末貸借対照表入力'!R12</f>
        <v>0</v>
      </c>
      <c r="S79" s="241"/>
    </row>
    <row r="80" spans="1:20" ht="13.5">
      <c r="A80" s="140" t="s">
        <v>243</v>
      </c>
      <c r="B80" s="43" t="s">
        <v>4</v>
      </c>
      <c r="C80" s="235">
        <f>B79-D79</f>
        <v>0</v>
      </c>
      <c r="D80" s="236"/>
      <c r="E80" s="235">
        <f>D79-F79</f>
        <v>0</v>
      </c>
      <c r="F80" s="236"/>
      <c r="G80" s="235">
        <f>F79-H79</f>
        <v>0</v>
      </c>
      <c r="H80" s="236"/>
      <c r="I80" s="44" t="s">
        <v>61</v>
      </c>
      <c r="J80" s="221"/>
      <c r="K80" s="299"/>
      <c r="L80" s="48" t="s">
        <v>61</v>
      </c>
      <c r="M80" s="235">
        <f>L79-N79</f>
        <v>0</v>
      </c>
      <c r="N80" s="236"/>
      <c r="O80" s="235">
        <f>N79-P79</f>
        <v>0</v>
      </c>
      <c r="P80" s="236"/>
      <c r="Q80" s="235">
        <f>P79-R79</f>
        <v>0</v>
      </c>
      <c r="R80" s="236"/>
      <c r="S80" s="43" t="s">
        <v>4</v>
      </c>
      <c r="T80" s="88" t="s">
        <v>268</v>
      </c>
    </row>
    <row r="81" spans="2:19" ht="13.5">
      <c r="B81" s="240">
        <f>'期首期末貸借対照表入力'!B19</f>
        <v>0</v>
      </c>
      <c r="C81" s="241"/>
      <c r="D81" s="240">
        <f>'期首期末貸借対照表入力'!D19</f>
        <v>0</v>
      </c>
      <c r="E81" s="241"/>
      <c r="F81" s="240">
        <f>'期首期末貸借対照表入力'!F19</f>
        <v>0</v>
      </c>
      <c r="G81" s="241"/>
      <c r="H81" s="240">
        <f>'期首期末貸借対照表入力'!H19</f>
        <v>0</v>
      </c>
      <c r="I81" s="241"/>
      <c r="J81" s="220" t="s">
        <v>135</v>
      </c>
      <c r="K81" s="298" t="s">
        <v>43</v>
      </c>
      <c r="L81" s="263">
        <f>'期首期末貸借対照表入力'!L17</f>
        <v>0</v>
      </c>
      <c r="M81" s="241"/>
      <c r="N81" s="240">
        <f>'期首期末貸借対照表入力'!N17</f>
        <v>0</v>
      </c>
      <c r="O81" s="241"/>
      <c r="P81" s="240">
        <f>'期首期末貸借対照表入力'!P17</f>
        <v>0</v>
      </c>
      <c r="Q81" s="241"/>
      <c r="R81" s="240">
        <f>'期首期末貸借対照表入力'!R17</f>
        <v>0</v>
      </c>
      <c r="S81" s="241"/>
    </row>
    <row r="82" spans="1:20" ht="13.5" customHeight="1">
      <c r="A82" s="140" t="s">
        <v>244</v>
      </c>
      <c r="B82" s="43" t="s">
        <v>4</v>
      </c>
      <c r="C82" s="235">
        <f>B81-D81</f>
        <v>0</v>
      </c>
      <c r="D82" s="236"/>
      <c r="E82" s="235">
        <f>D81-F81</f>
        <v>0</v>
      </c>
      <c r="F82" s="236"/>
      <c r="G82" s="235">
        <f>F81-H81</f>
        <v>0</v>
      </c>
      <c r="H82" s="236"/>
      <c r="I82" s="44" t="s">
        <v>61</v>
      </c>
      <c r="J82" s="221"/>
      <c r="K82" s="299"/>
      <c r="L82" s="48" t="s">
        <v>61</v>
      </c>
      <c r="M82" s="235">
        <f>L81-N81</f>
        <v>0</v>
      </c>
      <c r="N82" s="236"/>
      <c r="O82" s="235">
        <f>N81-P81</f>
        <v>0</v>
      </c>
      <c r="P82" s="236"/>
      <c r="Q82" s="235">
        <f>P81-R81</f>
        <v>0</v>
      </c>
      <c r="R82" s="236"/>
      <c r="S82" s="43" t="s">
        <v>4</v>
      </c>
      <c r="T82" s="88" t="s">
        <v>269</v>
      </c>
    </row>
    <row r="83" spans="2:19" ht="13.5">
      <c r="B83" s="240">
        <f>'期首期末貸借対照表入力'!B20</f>
        <v>0</v>
      </c>
      <c r="C83" s="241"/>
      <c r="D83" s="240">
        <f>'期首期末貸借対照表入力'!D20</f>
        <v>0</v>
      </c>
      <c r="E83" s="241"/>
      <c r="F83" s="240">
        <f>'期首期末貸借対照表入力'!F20</f>
        <v>0</v>
      </c>
      <c r="G83" s="241"/>
      <c r="H83" s="240">
        <f>'期首期末貸借対照表入力'!H20</f>
        <v>0</v>
      </c>
      <c r="I83" s="241"/>
      <c r="J83" s="220" t="s">
        <v>39</v>
      </c>
      <c r="K83" s="298" t="s">
        <v>44</v>
      </c>
      <c r="L83" s="263">
        <f>'期首期末貸借対照表入力'!L16</f>
        <v>0</v>
      </c>
      <c r="M83" s="241"/>
      <c r="N83" s="240">
        <f>'期首期末貸借対照表入力'!N16</f>
        <v>0</v>
      </c>
      <c r="O83" s="241"/>
      <c r="P83" s="240">
        <f>'期首期末貸借対照表入力'!P16</f>
        <v>0</v>
      </c>
      <c r="Q83" s="241"/>
      <c r="R83" s="240">
        <f>'期首期末貸借対照表入力'!R16</f>
        <v>0</v>
      </c>
      <c r="S83" s="241"/>
    </row>
    <row r="84" spans="1:20" ht="13.5" customHeight="1">
      <c r="A84" s="140" t="s">
        <v>245</v>
      </c>
      <c r="B84" s="43" t="s">
        <v>4</v>
      </c>
      <c r="C84" s="235">
        <f>B83-D83</f>
        <v>0</v>
      </c>
      <c r="D84" s="236"/>
      <c r="E84" s="235">
        <f>D83-F83</f>
        <v>0</v>
      </c>
      <c r="F84" s="236"/>
      <c r="G84" s="235">
        <f>F83-H83</f>
        <v>0</v>
      </c>
      <c r="H84" s="236"/>
      <c r="I84" s="44" t="s">
        <v>61</v>
      </c>
      <c r="J84" s="221"/>
      <c r="K84" s="299"/>
      <c r="L84" s="48" t="s">
        <v>61</v>
      </c>
      <c r="M84" s="235">
        <f>L83-N83</f>
        <v>0</v>
      </c>
      <c r="N84" s="236"/>
      <c r="O84" s="235">
        <f>N83-P83</f>
        <v>0</v>
      </c>
      <c r="P84" s="236"/>
      <c r="Q84" s="235">
        <f>P83-R83</f>
        <v>0</v>
      </c>
      <c r="R84" s="236"/>
      <c r="S84" s="43" t="s">
        <v>4</v>
      </c>
      <c r="T84" s="88" t="s">
        <v>270</v>
      </c>
    </row>
    <row r="85" spans="2:19" ht="13.5">
      <c r="B85" s="240">
        <f>'期首期末貸借対照表入力'!B21</f>
        <v>0</v>
      </c>
      <c r="C85" s="241"/>
      <c r="D85" s="240">
        <f>'期首期末貸借対照表入力'!D21</f>
        <v>0</v>
      </c>
      <c r="E85" s="241"/>
      <c r="F85" s="240">
        <f>'期首期末貸借対照表入力'!F21</f>
        <v>0</v>
      </c>
      <c r="G85" s="241"/>
      <c r="H85" s="240">
        <f>'期首期末貸借対照表入力'!H21</f>
        <v>0</v>
      </c>
      <c r="I85" s="241"/>
      <c r="J85" s="220" t="s">
        <v>40</v>
      </c>
      <c r="K85" s="298" t="s">
        <v>45</v>
      </c>
      <c r="L85" s="263">
        <f>'期首期末貸借対照表入力'!L19</f>
        <v>0</v>
      </c>
      <c r="M85" s="241"/>
      <c r="N85" s="240">
        <f>'期首期末貸借対照表入力'!N19</f>
        <v>0</v>
      </c>
      <c r="O85" s="241"/>
      <c r="P85" s="240">
        <f>'期首期末貸借対照表入力'!P19</f>
        <v>0</v>
      </c>
      <c r="Q85" s="241"/>
      <c r="R85" s="240">
        <f>'期首期末貸借対照表入力'!R19</f>
        <v>0</v>
      </c>
      <c r="S85" s="241"/>
    </row>
    <row r="86" spans="1:20" ht="14.25" thickBot="1">
      <c r="A86" s="140" t="s">
        <v>246</v>
      </c>
      <c r="B86" s="43" t="s">
        <v>4</v>
      </c>
      <c r="C86" s="304">
        <f>B85-D85</f>
        <v>0</v>
      </c>
      <c r="D86" s="305"/>
      <c r="E86" s="304">
        <f>D85-F85</f>
        <v>0</v>
      </c>
      <c r="F86" s="305"/>
      <c r="G86" s="304">
        <f>F85-H85</f>
        <v>0</v>
      </c>
      <c r="H86" s="305"/>
      <c r="I86" s="47" t="s">
        <v>61</v>
      </c>
      <c r="J86" s="303"/>
      <c r="K86" s="299"/>
      <c r="L86" s="48" t="s">
        <v>61</v>
      </c>
      <c r="M86" s="301">
        <f>L85-N85</f>
        <v>0</v>
      </c>
      <c r="N86" s="302"/>
      <c r="O86" s="301">
        <f>N85-P85</f>
        <v>0</v>
      </c>
      <c r="P86" s="302"/>
      <c r="Q86" s="301">
        <f>P85-R85</f>
        <v>0</v>
      </c>
      <c r="R86" s="302"/>
      <c r="S86" s="43" t="s">
        <v>4</v>
      </c>
      <c r="T86" s="88" t="s">
        <v>271</v>
      </c>
    </row>
    <row r="87" spans="2:19" ht="14.25" thickBot="1">
      <c r="B87" s="58" t="s">
        <v>70</v>
      </c>
      <c r="C87" s="306">
        <f>C71+C72+C73+C74+C75+C76+C78+C80+C82+C84+C86</f>
        <v>0</v>
      </c>
      <c r="D87" s="307"/>
      <c r="E87" s="306">
        <f>E71+E72+E73+E74+E75+E76+E78+E80+E82+E84+E86</f>
        <v>0</v>
      </c>
      <c r="F87" s="307"/>
      <c r="G87" s="306">
        <f>G71+G72+G73+G74+G75+G76+G78+G80+G82+G84+G86</f>
        <v>0</v>
      </c>
      <c r="H87" s="307"/>
      <c r="I87" s="308" t="s">
        <v>41</v>
      </c>
      <c r="J87" s="309"/>
      <c r="K87" s="254" t="s">
        <v>47</v>
      </c>
      <c r="L87" s="255"/>
      <c r="M87" s="268">
        <f>M78+M80+M82+M84+M86</f>
        <v>0</v>
      </c>
      <c r="N87" s="269"/>
      <c r="O87" s="268">
        <f>O78+O80+O82+O84+O86</f>
        <v>0</v>
      </c>
      <c r="P87" s="269"/>
      <c r="Q87" s="268">
        <f>Q78+Q80+Q82+Q84+Q86</f>
        <v>0</v>
      </c>
      <c r="R87" s="269"/>
      <c r="S87" s="40" t="s">
        <v>69</v>
      </c>
    </row>
    <row r="88" spans="2:17" ht="13.5">
      <c r="B88" s="205" t="s">
        <v>309</v>
      </c>
      <c r="C88" s="205"/>
      <c r="D88" s="205"/>
      <c r="E88" s="205"/>
      <c r="F88" s="205"/>
      <c r="G88" s="205"/>
      <c r="H88" s="205"/>
      <c r="I88" s="205"/>
      <c r="J88" s="206"/>
      <c r="Q88" s="39" t="s">
        <v>310</v>
      </c>
    </row>
    <row r="89" spans="11:19" ht="13.5">
      <c r="K89" s="266" t="s">
        <v>49</v>
      </c>
      <c r="L89" s="263">
        <f>'期首期末貸借対照表入力'!L20</f>
        <v>0</v>
      </c>
      <c r="M89" s="241"/>
      <c r="N89" s="240">
        <f>'期首期末貸借対照表入力'!N20</f>
        <v>0</v>
      </c>
      <c r="O89" s="241"/>
      <c r="P89" s="240">
        <f>'期首期末貸借対照表入力'!P20</f>
        <v>0</v>
      </c>
      <c r="Q89" s="241"/>
      <c r="R89" s="240">
        <f>'期首期末貸借対照表入力'!R20</f>
        <v>0</v>
      </c>
      <c r="S89" s="241"/>
    </row>
    <row r="90" spans="2:20" ht="13.5">
      <c r="B90" s="15" t="s">
        <v>300</v>
      </c>
      <c r="C90" s="230">
        <f>'3期分損益計算書入力'!G34</f>
        <v>0</v>
      </c>
      <c r="D90" s="232"/>
      <c r="E90" s="230">
        <f>'3期分損益計算書入力'!F34</f>
        <v>0</v>
      </c>
      <c r="F90" s="232"/>
      <c r="G90" s="230">
        <f>'3期分損益計算書入力'!E34</f>
        <v>0</v>
      </c>
      <c r="H90" s="232"/>
      <c r="I90" s="297" t="s">
        <v>48</v>
      </c>
      <c r="J90" s="234"/>
      <c r="K90" s="267"/>
      <c r="L90" s="59"/>
      <c r="M90" s="235">
        <f>L89-N89</f>
        <v>0</v>
      </c>
      <c r="N90" s="236"/>
      <c r="O90" s="235">
        <f>N89-P89</f>
        <v>0</v>
      </c>
      <c r="P90" s="236"/>
      <c r="Q90" s="235">
        <f>P89-R89</f>
        <v>0</v>
      </c>
      <c r="R90" s="236"/>
      <c r="S90" s="43" t="s">
        <v>4</v>
      </c>
      <c r="T90" s="88" t="s">
        <v>272</v>
      </c>
    </row>
    <row r="91" spans="1:10" ht="13.5">
      <c r="A91" s="142"/>
      <c r="B91" s="109"/>
      <c r="C91" s="103"/>
      <c r="D91" s="103"/>
      <c r="E91" s="103"/>
      <c r="F91" s="103"/>
      <c r="G91" s="103"/>
      <c r="H91" s="103"/>
      <c r="I91" s="111"/>
      <c r="J91" s="112"/>
    </row>
    <row r="92" spans="2:19" ht="13.5">
      <c r="B92" s="264">
        <f>B85+B83+B81+B79+B77+B63+B61+B50+B44+B31+B29+B25+B23+B10+B8+B4</f>
        <v>0</v>
      </c>
      <c r="C92" s="265"/>
      <c r="D92" s="264">
        <f>D85+D83+D81+D79+D77+D63+D61+D50+D44+D31+D29+D25+D23+D10+D8+D4</f>
        <v>0</v>
      </c>
      <c r="E92" s="265"/>
      <c r="F92" s="264">
        <f>F85+F83+F81+F79+F77+F63+F61+F50+F44+F31+F29+F25+F23+F10+F8+F4</f>
        <v>0</v>
      </c>
      <c r="G92" s="265"/>
      <c r="H92" s="264">
        <f>H85+H83+H81+H79+H77+H63+H61+H50+H44+H31+H29+H25+H23+H10+H8+H4</f>
        <v>0</v>
      </c>
      <c r="I92" s="265"/>
      <c r="J92" s="60" t="s">
        <v>50</v>
      </c>
      <c r="K92" s="61" t="s">
        <v>51</v>
      </c>
      <c r="L92" s="264">
        <f>L89+L85+L83+L81+L79+L58+L55+L53+L42+L23+L39+L37+L18+L16</f>
        <v>0</v>
      </c>
      <c r="M92" s="265"/>
      <c r="N92" s="264">
        <f>N89+N85+N83+N81+N79+N58+N55+N53+N42+N23+N39+N37+N18+N16</f>
        <v>0</v>
      </c>
      <c r="O92" s="265"/>
      <c r="P92" s="264">
        <f>P89+P85+P83+P81+P79+P58+P55+P53+P42+P23+P39+P37+P18+P16</f>
        <v>0</v>
      </c>
      <c r="Q92" s="265"/>
      <c r="R92" s="264">
        <f>R89+R85+R83+R81+R79+R58+R55+R53+R42+R23+R39+R37+R18+R16</f>
        <v>0</v>
      </c>
      <c r="S92" s="265"/>
    </row>
    <row r="93" spans="2:19" ht="13.5">
      <c r="B93" s="52"/>
      <c r="C93" s="52"/>
      <c r="D93" s="52"/>
      <c r="E93" s="52"/>
      <c r="F93" s="52"/>
      <c r="G93" s="52"/>
      <c r="H93" s="52"/>
      <c r="I93" s="52"/>
      <c r="J93" s="62"/>
      <c r="K93" s="57"/>
      <c r="L93" s="52"/>
      <c r="M93" s="52"/>
      <c r="N93" s="52"/>
      <c r="O93" s="52"/>
      <c r="P93" s="52"/>
      <c r="Q93" s="52"/>
      <c r="R93" s="52"/>
      <c r="S93" s="52"/>
    </row>
  </sheetData>
  <sheetProtection sheet="1"/>
  <mergeCells count="564">
    <mergeCell ref="I59:J59"/>
    <mergeCell ref="C69:D69"/>
    <mergeCell ref="E69:F69"/>
    <mergeCell ref="I65:J65"/>
    <mergeCell ref="G65:H65"/>
    <mergeCell ref="E65:F65"/>
    <mergeCell ref="C65:D65"/>
    <mergeCell ref="C60:D60"/>
    <mergeCell ref="C59:D59"/>
    <mergeCell ref="E59:F59"/>
    <mergeCell ref="C41:D41"/>
    <mergeCell ref="E41:F41"/>
    <mergeCell ref="C43:D43"/>
    <mergeCell ref="E43:F43"/>
    <mergeCell ref="G43:H43"/>
    <mergeCell ref="I43:J43"/>
    <mergeCell ref="E19:F19"/>
    <mergeCell ref="G19:H19"/>
    <mergeCell ref="I19:J19"/>
    <mergeCell ref="C27:D27"/>
    <mergeCell ref="E27:F27"/>
    <mergeCell ref="F23:G23"/>
    <mergeCell ref="H23:I23"/>
    <mergeCell ref="B21:C21"/>
    <mergeCell ref="D21:E21"/>
    <mergeCell ref="D23:E23"/>
    <mergeCell ref="K9:L9"/>
    <mergeCell ref="M9:N9"/>
    <mergeCell ref="O9:P9"/>
    <mergeCell ref="Q9:R9"/>
    <mergeCell ref="K11:L11"/>
    <mergeCell ref="M11:N11"/>
    <mergeCell ref="O11:P11"/>
    <mergeCell ref="Q11:R11"/>
    <mergeCell ref="E47:F47"/>
    <mergeCell ref="C47:D47"/>
    <mergeCell ref="E53:F53"/>
    <mergeCell ref="C53:D53"/>
    <mergeCell ref="I52:J52"/>
    <mergeCell ref="G52:H52"/>
    <mergeCell ref="E52:F52"/>
    <mergeCell ref="C52:D52"/>
    <mergeCell ref="B50:C50"/>
    <mergeCell ref="D50:E50"/>
    <mergeCell ref="G59:H59"/>
    <mergeCell ref="Q14:R14"/>
    <mergeCell ref="G36:H36"/>
    <mergeCell ref="E36:F36"/>
    <mergeCell ref="C36:D36"/>
    <mergeCell ref="G35:H35"/>
    <mergeCell ref="I36:J36"/>
    <mergeCell ref="Q25:R25"/>
    <mergeCell ref="O25:P25"/>
    <mergeCell ref="M25:N25"/>
    <mergeCell ref="K25:L25"/>
    <mergeCell ref="E35:F35"/>
    <mergeCell ref="C35:D35"/>
    <mergeCell ref="G15:H15"/>
    <mergeCell ref="I15:J15"/>
    <mergeCell ref="I35:J35"/>
    <mergeCell ref="E15:F15"/>
    <mergeCell ref="C15:D15"/>
    <mergeCell ref="G24:H24"/>
    <mergeCell ref="B23:C23"/>
    <mergeCell ref="Q19:R19"/>
    <mergeCell ref="I27:J27"/>
    <mergeCell ref="G27:H27"/>
    <mergeCell ref="M5:N5"/>
    <mergeCell ref="J4:J5"/>
    <mergeCell ref="K5:L5"/>
    <mergeCell ref="O5:P5"/>
    <mergeCell ref="Q5:R5"/>
    <mergeCell ref="J10:J11"/>
    <mergeCell ref="P18:Q18"/>
    <mergeCell ref="C9:D9"/>
    <mergeCell ref="E9:F9"/>
    <mergeCell ref="J8:J9"/>
    <mergeCell ref="G9:H9"/>
    <mergeCell ref="G5:H5"/>
    <mergeCell ref="K7:L7"/>
    <mergeCell ref="B8:C8"/>
    <mergeCell ref="D8:E8"/>
    <mergeCell ref="F8:G8"/>
    <mergeCell ref="C5:D5"/>
    <mergeCell ref="E5:F5"/>
    <mergeCell ref="M7:N7"/>
    <mergeCell ref="O7:P7"/>
    <mergeCell ref="Q7:R7"/>
    <mergeCell ref="H8:I8"/>
    <mergeCell ref="B3:C3"/>
    <mergeCell ref="L3:M3"/>
    <mergeCell ref="D4:E4"/>
    <mergeCell ref="F4:G4"/>
    <mergeCell ref="H3:I3"/>
    <mergeCell ref="D3:E3"/>
    <mergeCell ref="H4:I4"/>
    <mergeCell ref="B4:C4"/>
    <mergeCell ref="P3:Q3"/>
    <mergeCell ref="R3:S3"/>
    <mergeCell ref="L4:M4"/>
    <mergeCell ref="N4:O4"/>
    <mergeCell ref="P4:Q4"/>
    <mergeCell ref="R4:S4"/>
    <mergeCell ref="N3:O3"/>
    <mergeCell ref="K18:K19"/>
    <mergeCell ref="O19:P19"/>
    <mergeCell ref="C11:D11"/>
    <mergeCell ref="E11:F11"/>
    <mergeCell ref="G11:H11"/>
    <mergeCell ref="B10:C10"/>
    <mergeCell ref="D10:E10"/>
    <mergeCell ref="F10:G10"/>
    <mergeCell ref="H10:I10"/>
    <mergeCell ref="C19:D19"/>
    <mergeCell ref="C24:D24"/>
    <mergeCell ref="E24:F24"/>
    <mergeCell ref="E37:F37"/>
    <mergeCell ref="C37:D37"/>
    <mergeCell ref="O14:P14"/>
    <mergeCell ref="M14:N14"/>
    <mergeCell ref="K14:L14"/>
    <mergeCell ref="M19:N19"/>
    <mergeCell ref="L18:M18"/>
    <mergeCell ref="N18:O18"/>
    <mergeCell ref="Q17:R17"/>
    <mergeCell ref="R16:S16"/>
    <mergeCell ref="R18:S18"/>
    <mergeCell ref="C48:D48"/>
    <mergeCell ref="E48:F48"/>
    <mergeCell ref="C54:D54"/>
    <mergeCell ref="E54:F54"/>
    <mergeCell ref="G54:H54"/>
    <mergeCell ref="I54:J54"/>
    <mergeCell ref="J23:J24"/>
    <mergeCell ref="K32:L32"/>
    <mergeCell ref="M32:N32"/>
    <mergeCell ref="O32:P32"/>
    <mergeCell ref="Q32:R32"/>
    <mergeCell ref="K16:K17"/>
    <mergeCell ref="L16:M16"/>
    <mergeCell ref="N16:O16"/>
    <mergeCell ref="P16:Q16"/>
    <mergeCell ref="M17:N17"/>
    <mergeCell ref="O17:P17"/>
    <mergeCell ref="I40:J40"/>
    <mergeCell ref="O38:P38"/>
    <mergeCell ref="C26:D26"/>
    <mergeCell ref="E26:F26"/>
    <mergeCell ref="G26:H26"/>
    <mergeCell ref="B25:C25"/>
    <mergeCell ref="D25:E25"/>
    <mergeCell ref="F25:G25"/>
    <mergeCell ref="H25:I25"/>
    <mergeCell ref="O33:P33"/>
    <mergeCell ref="J25:J26"/>
    <mergeCell ref="K37:K38"/>
    <mergeCell ref="L37:M37"/>
    <mergeCell ref="N37:O37"/>
    <mergeCell ref="P37:Q37"/>
    <mergeCell ref="R37:S37"/>
    <mergeCell ref="M38:N38"/>
    <mergeCell ref="Q33:R33"/>
    <mergeCell ref="M28:N28"/>
    <mergeCell ref="K30:L30"/>
    <mergeCell ref="K39:K40"/>
    <mergeCell ref="L39:M39"/>
    <mergeCell ref="N39:O39"/>
    <mergeCell ref="P39:Q39"/>
    <mergeCell ref="R39:S39"/>
    <mergeCell ref="M40:N40"/>
    <mergeCell ref="O40:P40"/>
    <mergeCell ref="Q40:R40"/>
    <mergeCell ref="Q26:R26"/>
    <mergeCell ref="O26:P26"/>
    <mergeCell ref="M26:N26"/>
    <mergeCell ref="K26:L26"/>
    <mergeCell ref="I41:J41"/>
    <mergeCell ref="G41:H41"/>
    <mergeCell ref="I37:J37"/>
    <mergeCell ref="G37:H37"/>
    <mergeCell ref="Q28:R28"/>
    <mergeCell ref="O28:P28"/>
    <mergeCell ref="K28:L28"/>
    <mergeCell ref="Q27:R27"/>
    <mergeCell ref="O27:P27"/>
    <mergeCell ref="M27:N27"/>
    <mergeCell ref="K27:L27"/>
    <mergeCell ref="H31:I31"/>
    <mergeCell ref="J29:J30"/>
    <mergeCell ref="M30:N30"/>
    <mergeCell ref="O30:P30"/>
    <mergeCell ref="Q30:R30"/>
    <mergeCell ref="C30:D30"/>
    <mergeCell ref="E30:F30"/>
    <mergeCell ref="G30:H30"/>
    <mergeCell ref="B29:C29"/>
    <mergeCell ref="D29:E29"/>
    <mergeCell ref="F29:G29"/>
    <mergeCell ref="H29:I29"/>
    <mergeCell ref="R23:S23"/>
    <mergeCell ref="M24:N24"/>
    <mergeCell ref="O24:P24"/>
    <mergeCell ref="Q24:R24"/>
    <mergeCell ref="K23:K24"/>
    <mergeCell ref="L23:M23"/>
    <mergeCell ref="N23:O23"/>
    <mergeCell ref="P23:Q23"/>
    <mergeCell ref="B44:C44"/>
    <mergeCell ref="D44:E44"/>
    <mergeCell ref="F44:G44"/>
    <mergeCell ref="H44:I44"/>
    <mergeCell ref="K42:K43"/>
    <mergeCell ref="L42:M42"/>
    <mergeCell ref="I48:J48"/>
    <mergeCell ref="G48:H48"/>
    <mergeCell ref="I47:J47"/>
    <mergeCell ref="G47:H47"/>
    <mergeCell ref="J44:J45"/>
    <mergeCell ref="L44:M44"/>
    <mergeCell ref="K47:S47"/>
    <mergeCell ref="R46:S46"/>
    <mergeCell ref="N44:O44"/>
    <mergeCell ref="P44:Q44"/>
    <mergeCell ref="L53:M53"/>
    <mergeCell ref="C56:D56"/>
    <mergeCell ref="E56:F56"/>
    <mergeCell ref="N53:O53"/>
    <mergeCell ref="P53:Q53"/>
    <mergeCell ref="O56:P56"/>
    <mergeCell ref="Q56:R56"/>
    <mergeCell ref="F50:G50"/>
    <mergeCell ref="H50:I50"/>
    <mergeCell ref="P55:Q55"/>
    <mergeCell ref="G56:H56"/>
    <mergeCell ref="I56:J56"/>
    <mergeCell ref="O52:P52"/>
    <mergeCell ref="K50:L50"/>
    <mergeCell ref="Q52:R52"/>
    <mergeCell ref="J50:J51"/>
    <mergeCell ref="K53:K54"/>
    <mergeCell ref="C51:D51"/>
    <mergeCell ref="E51:F51"/>
    <mergeCell ref="G51:H51"/>
    <mergeCell ref="K52:L52"/>
    <mergeCell ref="M52:N52"/>
    <mergeCell ref="N55:O55"/>
    <mergeCell ref="K55:K56"/>
    <mergeCell ref="L55:M55"/>
    <mergeCell ref="I53:J53"/>
    <mergeCell ref="G53:H53"/>
    <mergeCell ref="J61:J62"/>
    <mergeCell ref="R53:S53"/>
    <mergeCell ref="M54:N54"/>
    <mergeCell ref="O54:P54"/>
    <mergeCell ref="Q54:R54"/>
    <mergeCell ref="I57:J57"/>
    <mergeCell ref="M61:N61"/>
    <mergeCell ref="K58:K59"/>
    <mergeCell ref="R55:S55"/>
    <mergeCell ref="M56:N56"/>
    <mergeCell ref="B61:C61"/>
    <mergeCell ref="D61:E61"/>
    <mergeCell ref="F61:G61"/>
    <mergeCell ref="H61:I61"/>
    <mergeCell ref="C57:D57"/>
    <mergeCell ref="E57:F57"/>
    <mergeCell ref="G57:H57"/>
    <mergeCell ref="I60:J60"/>
    <mergeCell ref="G60:H60"/>
    <mergeCell ref="E60:F60"/>
    <mergeCell ref="C62:D62"/>
    <mergeCell ref="E62:F62"/>
    <mergeCell ref="G62:H62"/>
    <mergeCell ref="B63:C63"/>
    <mergeCell ref="D63:E63"/>
    <mergeCell ref="F63:G63"/>
    <mergeCell ref="H63:I63"/>
    <mergeCell ref="C87:D87"/>
    <mergeCell ref="E87:F87"/>
    <mergeCell ref="G87:H87"/>
    <mergeCell ref="I87:J87"/>
    <mergeCell ref="I67:J67"/>
    <mergeCell ref="G67:H67"/>
    <mergeCell ref="I69:J69"/>
    <mergeCell ref="G69:H69"/>
    <mergeCell ref="G72:H72"/>
    <mergeCell ref="I72:J72"/>
    <mergeCell ref="I68:J68"/>
    <mergeCell ref="C68:D68"/>
    <mergeCell ref="E68:F68"/>
    <mergeCell ref="G68:H68"/>
    <mergeCell ref="E67:F67"/>
    <mergeCell ref="C67:D67"/>
    <mergeCell ref="J63:J64"/>
    <mergeCell ref="I66:J66"/>
    <mergeCell ref="G66:H66"/>
    <mergeCell ref="C64:D64"/>
    <mergeCell ref="E64:F64"/>
    <mergeCell ref="G64:H64"/>
    <mergeCell ref="E72:F72"/>
    <mergeCell ref="C71:D71"/>
    <mergeCell ref="E71:F71"/>
    <mergeCell ref="G71:H71"/>
    <mergeCell ref="E66:F66"/>
    <mergeCell ref="C66:D66"/>
    <mergeCell ref="I71:J71"/>
    <mergeCell ref="C74:D74"/>
    <mergeCell ref="E74:F74"/>
    <mergeCell ref="G74:H74"/>
    <mergeCell ref="I74:J74"/>
    <mergeCell ref="C73:D73"/>
    <mergeCell ref="E73:F73"/>
    <mergeCell ref="G73:H73"/>
    <mergeCell ref="I73:J73"/>
    <mergeCell ref="C72:D72"/>
    <mergeCell ref="C76:D76"/>
    <mergeCell ref="E76:F76"/>
    <mergeCell ref="G76:H76"/>
    <mergeCell ref="I76:J76"/>
    <mergeCell ref="C75:D75"/>
    <mergeCell ref="E75:F75"/>
    <mergeCell ref="G75:H75"/>
    <mergeCell ref="I75:J75"/>
    <mergeCell ref="C78:D78"/>
    <mergeCell ref="E78:F78"/>
    <mergeCell ref="G78:H78"/>
    <mergeCell ref="B77:C77"/>
    <mergeCell ref="D77:E77"/>
    <mergeCell ref="F77:G77"/>
    <mergeCell ref="H77:I77"/>
    <mergeCell ref="C80:D80"/>
    <mergeCell ref="E80:F80"/>
    <mergeCell ref="G80:H80"/>
    <mergeCell ref="B79:C79"/>
    <mergeCell ref="D79:E79"/>
    <mergeCell ref="F79:G79"/>
    <mergeCell ref="H79:I79"/>
    <mergeCell ref="C82:D82"/>
    <mergeCell ref="E82:F82"/>
    <mergeCell ref="G82:H82"/>
    <mergeCell ref="B81:C81"/>
    <mergeCell ref="D81:E81"/>
    <mergeCell ref="F81:G81"/>
    <mergeCell ref="H81:I81"/>
    <mergeCell ref="C84:D84"/>
    <mergeCell ref="E84:F84"/>
    <mergeCell ref="G84:H84"/>
    <mergeCell ref="B83:C83"/>
    <mergeCell ref="D83:E83"/>
    <mergeCell ref="F83:G83"/>
    <mergeCell ref="H83:I83"/>
    <mergeCell ref="C86:D86"/>
    <mergeCell ref="E86:F86"/>
    <mergeCell ref="G86:H86"/>
    <mergeCell ref="B85:C85"/>
    <mergeCell ref="D85:E85"/>
    <mergeCell ref="F85:G85"/>
    <mergeCell ref="H85:I85"/>
    <mergeCell ref="R79:S79"/>
    <mergeCell ref="M80:N80"/>
    <mergeCell ref="O80:P80"/>
    <mergeCell ref="Q80:R80"/>
    <mergeCell ref="L79:M79"/>
    <mergeCell ref="N79:O79"/>
    <mergeCell ref="P79:Q79"/>
    <mergeCell ref="C90:D90"/>
    <mergeCell ref="R85:S85"/>
    <mergeCell ref="M86:N86"/>
    <mergeCell ref="O86:P86"/>
    <mergeCell ref="Q86:R86"/>
    <mergeCell ref="L85:M85"/>
    <mergeCell ref="N85:O85"/>
    <mergeCell ref="P85:Q85"/>
    <mergeCell ref="O87:P87"/>
    <mergeCell ref="J85:J86"/>
    <mergeCell ref="G90:H90"/>
    <mergeCell ref="K85:K86"/>
    <mergeCell ref="K83:K84"/>
    <mergeCell ref="K81:K82"/>
    <mergeCell ref="K79:K80"/>
    <mergeCell ref="E90:F90"/>
    <mergeCell ref="J83:J84"/>
    <mergeCell ref="J81:J82"/>
    <mergeCell ref="J79:J80"/>
    <mergeCell ref="L89:M89"/>
    <mergeCell ref="N89:O89"/>
    <mergeCell ref="P89:Q89"/>
    <mergeCell ref="K78:L78"/>
    <mergeCell ref="K87:L87"/>
    <mergeCell ref="I90:J90"/>
    <mergeCell ref="N81:O81"/>
    <mergeCell ref="P81:Q81"/>
    <mergeCell ref="J77:J78"/>
    <mergeCell ref="L81:M81"/>
    <mergeCell ref="K66:L66"/>
    <mergeCell ref="K67:L67"/>
    <mergeCell ref="K68:L68"/>
    <mergeCell ref="N92:O92"/>
    <mergeCell ref="P92:Q92"/>
    <mergeCell ref="M84:N84"/>
    <mergeCell ref="L83:M83"/>
    <mergeCell ref="M90:N90"/>
    <mergeCell ref="O90:P90"/>
    <mergeCell ref="O69:P69"/>
    <mergeCell ref="K69:L69"/>
    <mergeCell ref="K62:L62"/>
    <mergeCell ref="K63:L63"/>
    <mergeCell ref="K64:L64"/>
    <mergeCell ref="K65:L65"/>
    <mergeCell ref="Q64:R64"/>
    <mergeCell ref="O64:P64"/>
    <mergeCell ref="M64:N64"/>
    <mergeCell ref="M62:N62"/>
    <mergeCell ref="Q62:R62"/>
    <mergeCell ref="O62:P62"/>
    <mergeCell ref="Q63:R63"/>
    <mergeCell ref="O63:P63"/>
    <mergeCell ref="M63:N63"/>
    <mergeCell ref="Q65:R65"/>
    <mergeCell ref="O65:P65"/>
    <mergeCell ref="M65:N65"/>
    <mergeCell ref="Q67:R67"/>
    <mergeCell ref="O67:P67"/>
    <mergeCell ref="M67:N67"/>
    <mergeCell ref="Q66:R66"/>
    <mergeCell ref="O66:P66"/>
    <mergeCell ref="M66:N66"/>
    <mergeCell ref="O72:P72"/>
    <mergeCell ref="Q72:R72"/>
    <mergeCell ref="K70:L70"/>
    <mergeCell ref="K72:L72"/>
    <mergeCell ref="K75:L75"/>
    <mergeCell ref="Q68:R68"/>
    <mergeCell ref="O68:P68"/>
    <mergeCell ref="M69:N69"/>
    <mergeCell ref="M68:N68"/>
    <mergeCell ref="Q69:R69"/>
    <mergeCell ref="S66:T66"/>
    <mergeCell ref="S70:T70"/>
    <mergeCell ref="M73:N73"/>
    <mergeCell ref="O73:P73"/>
    <mergeCell ref="Q73:R73"/>
    <mergeCell ref="M74:N74"/>
    <mergeCell ref="O74:P74"/>
    <mergeCell ref="Q74:R74"/>
    <mergeCell ref="M70:N70"/>
    <mergeCell ref="O70:P70"/>
    <mergeCell ref="P46:Q46"/>
    <mergeCell ref="N46:O46"/>
    <mergeCell ref="R44:S44"/>
    <mergeCell ref="C45:D45"/>
    <mergeCell ref="E45:F45"/>
    <mergeCell ref="G45:H45"/>
    <mergeCell ref="I46:J46"/>
    <mergeCell ref="G46:H46"/>
    <mergeCell ref="E46:F46"/>
    <mergeCell ref="C46:D46"/>
    <mergeCell ref="C40:D40"/>
    <mergeCell ref="Q78:R78"/>
    <mergeCell ref="R83:S83"/>
    <mergeCell ref="O84:P84"/>
    <mergeCell ref="Q84:R84"/>
    <mergeCell ref="N83:O83"/>
    <mergeCell ref="P83:Q83"/>
    <mergeCell ref="R81:S81"/>
    <mergeCell ref="M82:N82"/>
    <mergeCell ref="O82:P82"/>
    <mergeCell ref="N58:O58"/>
    <mergeCell ref="M87:N87"/>
    <mergeCell ref="Q87:R87"/>
    <mergeCell ref="M78:N78"/>
    <mergeCell ref="O78:P78"/>
    <mergeCell ref="M75:N75"/>
    <mergeCell ref="O75:P75"/>
    <mergeCell ref="Q75:R75"/>
    <mergeCell ref="Q70:R70"/>
    <mergeCell ref="M72:N72"/>
    <mergeCell ref="B92:C92"/>
    <mergeCell ref="D92:E92"/>
    <mergeCell ref="F92:G92"/>
    <mergeCell ref="H92:I92"/>
    <mergeCell ref="K89:K90"/>
    <mergeCell ref="Q82:R82"/>
    <mergeCell ref="L92:M92"/>
    <mergeCell ref="R92:S92"/>
    <mergeCell ref="R89:S89"/>
    <mergeCell ref="Q90:R90"/>
    <mergeCell ref="K74:L74"/>
    <mergeCell ref="F3:G3"/>
    <mergeCell ref="P58:Q58"/>
    <mergeCell ref="R58:S58"/>
    <mergeCell ref="M59:N59"/>
    <mergeCell ref="O59:P59"/>
    <mergeCell ref="Q59:R59"/>
    <mergeCell ref="L46:M46"/>
    <mergeCell ref="Q15:T15"/>
    <mergeCell ref="L58:M58"/>
    <mergeCell ref="E32:F32"/>
    <mergeCell ref="C38:D38"/>
    <mergeCell ref="E38:F38"/>
    <mergeCell ref="G38:H38"/>
    <mergeCell ref="I38:J38"/>
    <mergeCell ref="F31:G31"/>
    <mergeCell ref="G32:H32"/>
    <mergeCell ref="B31:C31"/>
    <mergeCell ref="D31:E31"/>
    <mergeCell ref="J31:J32"/>
    <mergeCell ref="Q76:R76"/>
    <mergeCell ref="O76:P76"/>
    <mergeCell ref="M76:N76"/>
    <mergeCell ref="Q61:R61"/>
    <mergeCell ref="O61:P61"/>
    <mergeCell ref="O50:P50"/>
    <mergeCell ref="M50:N50"/>
    <mergeCell ref="K51:S51"/>
    <mergeCell ref="Q50:R50"/>
    <mergeCell ref="K73:L73"/>
    <mergeCell ref="M33:N33"/>
    <mergeCell ref="R45:S45"/>
    <mergeCell ref="K33:L33"/>
    <mergeCell ref="R42:S42"/>
    <mergeCell ref="M43:N43"/>
    <mergeCell ref="O43:P43"/>
    <mergeCell ref="Q43:R43"/>
    <mergeCell ref="N42:O42"/>
    <mergeCell ref="P42:Q42"/>
    <mergeCell ref="Q38:R38"/>
    <mergeCell ref="C13:J13"/>
    <mergeCell ref="I14:J14"/>
    <mergeCell ref="G14:H14"/>
    <mergeCell ref="E14:F14"/>
    <mergeCell ref="C14:D14"/>
    <mergeCell ref="I34:J34"/>
    <mergeCell ref="G34:H34"/>
    <mergeCell ref="E34:F34"/>
    <mergeCell ref="C34:D34"/>
    <mergeCell ref="C32:D32"/>
    <mergeCell ref="M13:N13"/>
    <mergeCell ref="O13:P13"/>
    <mergeCell ref="Q13:R13"/>
    <mergeCell ref="K12:K13"/>
    <mergeCell ref="L12:M12"/>
    <mergeCell ref="N12:O12"/>
    <mergeCell ref="P12:Q12"/>
    <mergeCell ref="F21:G21"/>
    <mergeCell ref="H21:I21"/>
    <mergeCell ref="R12:S12"/>
    <mergeCell ref="C17:D17"/>
    <mergeCell ref="E17:F17"/>
    <mergeCell ref="G17:H17"/>
    <mergeCell ref="I17:J17"/>
    <mergeCell ref="J21:J22"/>
    <mergeCell ref="C22:D22"/>
    <mergeCell ref="E22:F22"/>
    <mergeCell ref="B49:E49"/>
    <mergeCell ref="K49:T49"/>
    <mergeCell ref="B88:J88"/>
    <mergeCell ref="G22:H22"/>
    <mergeCell ref="E40:F40"/>
    <mergeCell ref="G40:H40"/>
    <mergeCell ref="L45:M45"/>
    <mergeCell ref="N45:O45"/>
    <mergeCell ref="P45:Q45"/>
    <mergeCell ref="B28:E28"/>
  </mergeCells>
  <printOptions/>
  <pageMargins left="0.5511811023622047" right="0.1968503937007874" top="0.3937007874015748" bottom="0.2362204724409449" header="0.1968503937007874" footer="0.1968503937007874"/>
  <pageSetup horizontalDpi="600" verticalDpi="600" orientation="portrait" paperSize="9" scale="69" r:id="rId1"/>
  <headerFooter alignWithMargins="0">
    <oddHeader>&amp;C&amp;"ＭＳ Ｐゴシック,太字"&amp;16 3期分ＣＦ簡易計算書（計算表）</oddHeader>
  </headerFooter>
</worksheet>
</file>

<file path=xl/worksheets/sheet4.xml><?xml version="1.0" encoding="utf-8"?>
<worksheet xmlns="http://schemas.openxmlformats.org/spreadsheetml/2006/main" xmlns:r="http://schemas.openxmlformats.org/officeDocument/2006/relationships">
  <sheetPr>
    <tabColor indexed="43"/>
  </sheetPr>
  <dimension ref="A1:U70"/>
  <sheetViews>
    <sheetView showGridLines="0" zoomScalePageLayoutView="0" workbookViewId="0" topLeftCell="A1">
      <pane ySplit="3" topLeftCell="A13" activePane="bottomLeft" state="frozen"/>
      <selection pane="topLeft" activeCell="B1" sqref="B1"/>
      <selection pane="bottomLeft" activeCell="O26" sqref="O26:P26"/>
    </sheetView>
  </sheetViews>
  <sheetFormatPr defaultColWidth="9.00390625" defaultRowHeight="13.5"/>
  <cols>
    <col min="1" max="1" width="2.625" style="68" customWidth="1"/>
    <col min="2" max="2" width="4.75390625" style="148" customWidth="1"/>
    <col min="3" max="9" width="4.75390625" style="69" customWidth="1"/>
    <col min="10" max="11" width="11.875" style="70" customWidth="1"/>
    <col min="12" max="18" width="4.75390625" style="69" customWidth="1"/>
    <col min="19" max="19" width="4.75390625" style="152" customWidth="1"/>
    <col min="20" max="20" width="1.625" style="74" customWidth="1"/>
    <col min="21" max="21" width="1.625" style="69" customWidth="1"/>
    <col min="22" max="16384" width="9.00390625" style="69" customWidth="1"/>
  </cols>
  <sheetData>
    <row r="1" spans="17:19" ht="13.5">
      <c r="Q1" s="71" t="s">
        <v>186</v>
      </c>
      <c r="R1" s="72" t="str">
        <f>IF('期首期末貸借対照表入力'!R1="","",'期首期末貸借対照表入力'!R1)</f>
        <v>千円</v>
      </c>
      <c r="S1" s="151" t="s">
        <v>324</v>
      </c>
    </row>
    <row r="2" ht="4.5" customHeight="1"/>
    <row r="3" spans="2:19" ht="14.25" thickBot="1">
      <c r="B3" s="363" t="s">
        <v>86</v>
      </c>
      <c r="C3" s="364"/>
      <c r="D3" s="363" t="s">
        <v>85</v>
      </c>
      <c r="E3" s="364"/>
      <c r="F3" s="363" t="s">
        <v>84</v>
      </c>
      <c r="G3" s="364"/>
      <c r="H3" s="363" t="s">
        <v>136</v>
      </c>
      <c r="I3" s="364"/>
      <c r="J3" s="75" t="s">
        <v>0</v>
      </c>
      <c r="K3" s="75" t="s">
        <v>0</v>
      </c>
      <c r="L3" s="363" t="str">
        <f>H3</f>
        <v>最近期末</v>
      </c>
      <c r="M3" s="364"/>
      <c r="N3" s="363" t="str">
        <f>F3</f>
        <v>1期前期末</v>
      </c>
      <c r="O3" s="364"/>
      <c r="P3" s="363" t="str">
        <f>D3</f>
        <v>2期前期末</v>
      </c>
      <c r="Q3" s="364"/>
      <c r="R3" s="363" t="str">
        <f>B3</f>
        <v>3期前期末</v>
      </c>
      <c r="S3" s="364"/>
    </row>
    <row r="4" spans="2:19" ht="13.5">
      <c r="B4" s="131" t="s">
        <v>273</v>
      </c>
      <c r="C4" s="230">
        <f>'３期分ＣＦ計算書(計算表）'!C14:D14</f>
        <v>0</v>
      </c>
      <c r="D4" s="232"/>
      <c r="E4" s="230">
        <f>'３期分ＣＦ計算書(計算表）'!E14:F14</f>
        <v>0</v>
      </c>
      <c r="F4" s="232"/>
      <c r="G4" s="230">
        <f>'３期分ＣＦ計算書(計算表）'!G14:H14</f>
        <v>0</v>
      </c>
      <c r="H4" s="232"/>
      <c r="I4" s="228" t="s">
        <v>152</v>
      </c>
      <c r="J4" s="229"/>
      <c r="K4" s="120"/>
      <c r="L4" s="78"/>
      <c r="M4" s="78"/>
      <c r="N4" s="78"/>
      <c r="O4" s="78"/>
      <c r="P4" s="78"/>
      <c r="Q4" s="78"/>
      <c r="R4" s="78"/>
      <c r="S4" s="129"/>
    </row>
    <row r="5" spans="2:19" ht="13.5">
      <c r="B5" s="131" t="s">
        <v>274</v>
      </c>
      <c r="C5" s="230">
        <f>'３期分ＣＦ計算書(計算表）'!C15:D15</f>
        <v>0</v>
      </c>
      <c r="D5" s="232"/>
      <c r="E5" s="230">
        <f>'３期分ＣＦ計算書(計算表）'!E15:F15</f>
        <v>0</v>
      </c>
      <c r="F5" s="232"/>
      <c r="G5" s="230">
        <f>'３期分ＣＦ計算書(計算表）'!G15:H15</f>
        <v>0</v>
      </c>
      <c r="H5" s="232"/>
      <c r="I5" s="228" t="s">
        <v>153</v>
      </c>
      <c r="J5" s="229"/>
      <c r="K5" s="322" t="s">
        <v>55</v>
      </c>
      <c r="L5" s="323"/>
      <c r="M5" s="230">
        <f>'３期分ＣＦ計算書(計算表）'!M7:N7</f>
        <v>0</v>
      </c>
      <c r="N5" s="232"/>
      <c r="O5" s="230">
        <f>'３期分ＣＦ計算書(計算表）'!O7:P7</f>
        <v>0</v>
      </c>
      <c r="P5" s="232"/>
      <c r="Q5" s="230">
        <f>'３期分ＣＦ計算書(計算表）'!Q7:R7</f>
        <v>0</v>
      </c>
      <c r="R5" s="232"/>
      <c r="S5" s="129" t="s">
        <v>295</v>
      </c>
    </row>
    <row r="6" spans="2:19" ht="13.5">
      <c r="B6" s="131" t="s">
        <v>248</v>
      </c>
      <c r="C6" s="215">
        <f>'３期分ＣＦ計算書(計算表）'!C17:D17</f>
        <v>0</v>
      </c>
      <c r="D6" s="216"/>
      <c r="E6" s="215">
        <f>'３期分ＣＦ計算書(計算表）'!E17:F17</f>
        <v>0</v>
      </c>
      <c r="F6" s="216"/>
      <c r="G6" s="215">
        <f>'３期分ＣＦ計算書(計算表）'!G17:H17</f>
        <v>0</v>
      </c>
      <c r="H6" s="216"/>
      <c r="I6" s="218" t="s">
        <v>161</v>
      </c>
      <c r="J6" s="219"/>
      <c r="K6" s="325" t="s">
        <v>195</v>
      </c>
      <c r="L6" s="219"/>
      <c r="M6" s="217">
        <f>'３期分ＣＦ計算書(計算表）'!M9:N9</f>
        <v>0</v>
      </c>
      <c r="N6" s="217"/>
      <c r="O6" s="217">
        <f>'３期分ＣＦ計算書(計算表）'!O9:P9</f>
        <v>0</v>
      </c>
      <c r="P6" s="217"/>
      <c r="Q6" s="217">
        <f>'３期分ＣＦ計算書(計算表）'!Q9:R9</f>
        <v>0</v>
      </c>
      <c r="R6" s="217"/>
      <c r="S6" s="129" t="s">
        <v>238</v>
      </c>
    </row>
    <row r="7" spans="2:19" ht="13.5">
      <c r="B7" s="131" t="s">
        <v>249</v>
      </c>
      <c r="C7" s="215">
        <f>'３期分ＣＦ計算書(計算表）'!C19:D19</f>
        <v>0</v>
      </c>
      <c r="D7" s="216"/>
      <c r="E7" s="215">
        <f>'３期分ＣＦ計算書(計算表）'!E19:F19</f>
        <v>0</v>
      </c>
      <c r="F7" s="216"/>
      <c r="G7" s="215">
        <f>'３期分ＣＦ計算書(計算表）'!G19:H19</f>
        <v>0</v>
      </c>
      <c r="H7" s="216"/>
      <c r="I7" s="218" t="s">
        <v>162</v>
      </c>
      <c r="J7" s="219"/>
      <c r="K7" s="325" t="s">
        <v>196</v>
      </c>
      <c r="L7" s="219"/>
      <c r="M7" s="217">
        <f>'３期分ＣＦ計算書(計算表）'!M11:N11</f>
        <v>0</v>
      </c>
      <c r="N7" s="217"/>
      <c r="O7" s="217">
        <f>'３期分ＣＦ計算書(計算表）'!O11:P11</f>
        <v>0</v>
      </c>
      <c r="P7" s="217"/>
      <c r="Q7" s="217">
        <f>'３期分ＣＦ計算書(計算表）'!Q11:R11</f>
        <v>0</v>
      </c>
      <c r="R7" s="217"/>
      <c r="S7" s="129" t="s">
        <v>239</v>
      </c>
    </row>
    <row r="8" spans="2:19" ht="14.25" thickBot="1">
      <c r="B8" s="131" t="s">
        <v>240</v>
      </c>
      <c r="C8" s="215">
        <f>'３期分ＣＦ計算書(計算表）'!C22:D22</f>
        <v>0</v>
      </c>
      <c r="D8" s="216"/>
      <c r="E8" s="215">
        <f>'３期分ＣＦ計算書(計算表）'!E22:F22</f>
        <v>0</v>
      </c>
      <c r="F8" s="216"/>
      <c r="G8" s="215">
        <f>'３期分ＣＦ計算書(計算表）'!G22:H22</f>
        <v>0</v>
      </c>
      <c r="H8" s="216"/>
      <c r="I8" s="218" t="s">
        <v>212</v>
      </c>
      <c r="J8" s="253"/>
      <c r="K8" s="325" t="s">
        <v>211</v>
      </c>
      <c r="L8" s="219"/>
      <c r="M8" s="217">
        <f>'３期分ＣＦ計算書(計算表）'!M13:N13</f>
        <v>0</v>
      </c>
      <c r="N8" s="217"/>
      <c r="O8" s="217">
        <f>'３期分ＣＦ計算書(計算表）'!O13:P13</f>
        <v>0</v>
      </c>
      <c r="P8" s="217"/>
      <c r="Q8" s="217">
        <f>'３期分ＣＦ計算書(計算表）'!Q13:R13</f>
        <v>0</v>
      </c>
      <c r="R8" s="217"/>
      <c r="S8" s="129" t="s">
        <v>247</v>
      </c>
    </row>
    <row r="9" spans="2:19" ht="14.25" thickBot="1">
      <c r="B9" s="131" t="s">
        <v>241</v>
      </c>
      <c r="C9" s="215">
        <f>'３期分ＣＦ計算書(計算表）'!C24:D24</f>
        <v>0</v>
      </c>
      <c r="D9" s="216"/>
      <c r="E9" s="215">
        <f>'３期分ＣＦ計算書(計算表）'!E24:F24</f>
        <v>0</v>
      </c>
      <c r="F9" s="216"/>
      <c r="G9" s="215">
        <f>'３期分ＣＦ計算書(計算表）'!G24:H24</f>
        <v>0</v>
      </c>
      <c r="H9" s="216"/>
      <c r="I9" s="218" t="s">
        <v>213</v>
      </c>
      <c r="J9" s="253"/>
      <c r="K9" s="419" t="s">
        <v>8</v>
      </c>
      <c r="L9" s="326"/>
      <c r="M9" s="237">
        <f>M5+M6+M7+M8</f>
        <v>0</v>
      </c>
      <c r="N9" s="237"/>
      <c r="O9" s="237">
        <f>O5+O6+O7+O8</f>
        <v>0</v>
      </c>
      <c r="P9" s="237"/>
      <c r="Q9" s="237">
        <f>Q5+Q6+Q7+Q8</f>
        <v>0</v>
      </c>
      <c r="R9" s="237"/>
      <c r="S9" s="129" t="s">
        <v>235</v>
      </c>
    </row>
    <row r="10" spans="2:20" ht="14.25" thickBot="1">
      <c r="B10" s="131" t="s">
        <v>255</v>
      </c>
      <c r="C10" s="215">
        <f>'３期分ＣＦ計算書(計算表）'!C26:D26</f>
        <v>0</v>
      </c>
      <c r="D10" s="216"/>
      <c r="E10" s="215">
        <f>'３期分ＣＦ計算書(計算表）'!E26:F26</f>
        <v>0</v>
      </c>
      <c r="F10" s="216"/>
      <c r="G10" s="215">
        <f>'３期分ＣＦ計算書(計算表）'!G26:H26</f>
        <v>0</v>
      </c>
      <c r="H10" s="216"/>
      <c r="I10" s="218" t="s">
        <v>214</v>
      </c>
      <c r="J10" s="253"/>
      <c r="K10" s="57"/>
      <c r="L10" s="57"/>
      <c r="M10" s="52"/>
      <c r="N10" s="52"/>
      <c r="O10" s="52"/>
      <c r="P10" s="52"/>
      <c r="Q10" s="343" t="s">
        <v>302</v>
      </c>
      <c r="R10" s="343"/>
      <c r="S10" s="343"/>
      <c r="T10" s="343"/>
    </row>
    <row r="11" spans="2:20" ht="14.25" thickBot="1">
      <c r="B11" s="131" t="s">
        <v>210</v>
      </c>
      <c r="C11" s="237">
        <f>C4+C5+C6+C7+C8+C9+C10</f>
        <v>0</v>
      </c>
      <c r="D11" s="237"/>
      <c r="E11" s="237">
        <f>E4+E5+E6+E7+E8+E9+E10</f>
        <v>0</v>
      </c>
      <c r="F11" s="237"/>
      <c r="G11" s="237">
        <f>G4+G5+G6+G7+G8+G9+G10</f>
        <v>0</v>
      </c>
      <c r="H11" s="237"/>
      <c r="I11" s="311" t="s">
        <v>13</v>
      </c>
      <c r="J11" s="293"/>
      <c r="K11" s="365" t="s">
        <v>228</v>
      </c>
      <c r="L11" s="366"/>
      <c r="M11" s="366"/>
      <c r="N11" s="366"/>
      <c r="O11" s="366"/>
      <c r="P11" s="366"/>
      <c r="Q11" s="366"/>
      <c r="R11" s="366"/>
      <c r="S11" s="153"/>
      <c r="T11" s="121"/>
    </row>
    <row r="12" spans="2:20" ht="14.25" thickBot="1">
      <c r="B12" s="131"/>
      <c r="C12" s="340" t="s">
        <v>303</v>
      </c>
      <c r="D12" s="340"/>
      <c r="E12" s="340"/>
      <c r="F12" s="340"/>
      <c r="G12" s="340"/>
      <c r="H12" s="340"/>
      <c r="I12" s="57"/>
      <c r="J12" s="62"/>
      <c r="K12" s="120"/>
      <c r="L12" s="78"/>
      <c r="M12" s="78"/>
      <c r="N12" s="78"/>
      <c r="O12" s="78"/>
      <c r="P12" s="78"/>
      <c r="Q12" s="78"/>
      <c r="R12" s="78"/>
      <c r="S12" s="129"/>
      <c r="T12" s="122"/>
    </row>
    <row r="13" spans="2:20" ht="14.25" thickBot="1">
      <c r="B13" s="131" t="s">
        <v>275</v>
      </c>
      <c r="C13" s="230">
        <f>'３期分ＣＦ計算書(計算表）'!C34:D34</f>
        <v>0</v>
      </c>
      <c r="D13" s="232"/>
      <c r="E13" s="230">
        <f>'３期分ＣＦ計算書(計算表）'!E34:F34</f>
        <v>0</v>
      </c>
      <c r="F13" s="232"/>
      <c r="G13" s="230">
        <f>'３期分ＣＦ計算書(計算表）'!G34:H34</f>
        <v>0</v>
      </c>
      <c r="H13" s="232"/>
      <c r="I13" s="233" t="s">
        <v>151</v>
      </c>
      <c r="J13" s="234"/>
      <c r="K13" s="371" t="s">
        <v>220</v>
      </c>
      <c r="L13" s="372"/>
      <c r="M13" s="369">
        <f>M9+G11</f>
        <v>0</v>
      </c>
      <c r="N13" s="369"/>
      <c r="O13" s="369">
        <f>O9+E11</f>
        <v>0</v>
      </c>
      <c r="P13" s="369"/>
      <c r="Q13" s="369">
        <f>Q9+C11</f>
        <v>0</v>
      </c>
      <c r="R13" s="369"/>
      <c r="S13" s="129"/>
      <c r="T13" s="122"/>
    </row>
    <row r="14" spans="2:20" ht="13.5">
      <c r="B14" s="131" t="s">
        <v>276</v>
      </c>
      <c r="C14" s="230">
        <f>'３期分ＣＦ計算書(計算表）'!C35:D35</f>
        <v>0</v>
      </c>
      <c r="D14" s="232"/>
      <c r="E14" s="230">
        <f>'３期分ＣＦ計算書(計算表）'!E35:F35</f>
        <v>0</v>
      </c>
      <c r="F14" s="232"/>
      <c r="G14" s="230">
        <f>'３期分ＣＦ計算書(計算表）'!G35:H35</f>
        <v>0</v>
      </c>
      <c r="H14" s="232"/>
      <c r="I14" s="233" t="s">
        <v>150</v>
      </c>
      <c r="J14" s="234"/>
      <c r="K14" s="120"/>
      <c r="L14" s="78"/>
      <c r="M14" s="78"/>
      <c r="N14" s="78"/>
      <c r="O14" s="78"/>
      <c r="P14" s="78"/>
      <c r="Q14" s="78"/>
      <c r="R14" s="78"/>
      <c r="S14" s="129"/>
      <c r="T14" s="122"/>
    </row>
    <row r="15" spans="2:20" ht="14.25" thickBot="1">
      <c r="B15" s="131" t="s">
        <v>277</v>
      </c>
      <c r="C15" s="230">
        <f>'３期分ＣＦ計算書(計算表）'!C36:D36</f>
        <v>0</v>
      </c>
      <c r="D15" s="232"/>
      <c r="E15" s="230">
        <f>'３期分ＣＦ計算書(計算表）'!E36:F36</f>
        <v>0</v>
      </c>
      <c r="F15" s="232"/>
      <c r="G15" s="230">
        <f>'３期分ＣＦ計算書(計算表）'!G36:H36</f>
        <v>0</v>
      </c>
      <c r="H15" s="232"/>
      <c r="I15" s="228" t="s">
        <v>127</v>
      </c>
      <c r="J15" s="229"/>
      <c r="K15" s="367" t="s">
        <v>179</v>
      </c>
      <c r="L15" s="368"/>
      <c r="M15" s="362" t="s">
        <v>57</v>
      </c>
      <c r="N15" s="362"/>
      <c r="O15" s="362" t="s">
        <v>58</v>
      </c>
      <c r="P15" s="362"/>
      <c r="Q15" s="362" t="s">
        <v>59</v>
      </c>
      <c r="R15" s="362"/>
      <c r="S15" s="129"/>
      <c r="T15" s="122"/>
    </row>
    <row r="16" spans="2:20" ht="14.25" thickBot="1">
      <c r="B16" s="131" t="s">
        <v>278</v>
      </c>
      <c r="C16" s="230">
        <f>'３期分ＣＦ計算書(計算表）'!C37:D37</f>
        <v>0</v>
      </c>
      <c r="D16" s="232"/>
      <c r="E16" s="230">
        <f>'３期分ＣＦ計算書(計算表）'!E37:F37</f>
        <v>0</v>
      </c>
      <c r="F16" s="232"/>
      <c r="G16" s="230">
        <f>'３期分ＣＦ計算書(計算表）'!G37:H37</f>
        <v>0</v>
      </c>
      <c r="H16" s="232"/>
      <c r="I16" s="228" t="s">
        <v>126</v>
      </c>
      <c r="J16" s="229"/>
      <c r="K16" s="345" t="s">
        <v>180</v>
      </c>
      <c r="L16" s="346"/>
      <c r="M16" s="347">
        <f>IF(ISERR(((('期首期末貸借対照表入力'!H$5+'期首期末貸借対照表入力'!H$6)+('期首期末貸借対照表入力'!F$5+'期首期末貸借対照表入力'!F$6))/2)/('3期分損益計算書入力'!E$3/365)),"",(((('期首期末貸借対照表入力'!H$5+'期首期末貸借対照表入力'!H$6)+('期首期末貸借対照表入力'!F$5+'期首期末貸借対照表入力'!F$6))/2)/('3期分損益計算書入力'!E$3/365)))</f>
      </c>
      <c r="N16" s="348"/>
      <c r="O16" s="347">
        <f>IF(ISERR(((('期首期末貸借対照表入力'!D$5+'期首期末貸借対照表入力'!D$6)+('期首期末貸借対照表入力'!F$5+'期首期末貸借対照表入力'!F$6))/2)/('3期分損益計算書入力'!F$3/365)),"",(((('期首期末貸借対照表入力'!D$5+'期首期末貸借対照表入力'!D$6)+('期首期末貸借対照表入力'!F$5+'期首期末貸借対照表入力'!F$6))/2)/('3期分損益計算書入力'!F$3/365)))</f>
      </c>
      <c r="P16" s="348"/>
      <c r="Q16" s="347">
        <f>IF('期首期末貸借対照表入力'!B22=0,"",IF(ISERR(((('期首期末貸借対照表入力'!B$5+'期首期末貸借対照表入力'!B$6)+('期首期末貸借対照表入力'!D$5+'期首期末貸借対照表入力'!D$6))/2)/('3期分損益計算書入力'!G$3/365)),"",(((('期首期末貸借対照表入力'!B$5+'期首期末貸借対照表入力'!B$6)+('期首期末貸借対照表入力'!D$5+'期首期末貸借対照表入力'!D$6))/2)/('3期分損益計算書入力'!G$3/365))))</f>
      </c>
      <c r="R16" s="348"/>
      <c r="S16" s="129"/>
      <c r="T16" s="122"/>
    </row>
    <row r="17" spans="2:20" ht="14.25" thickBot="1">
      <c r="B17" s="131" t="s">
        <v>262</v>
      </c>
      <c r="C17" s="400">
        <f>'３期分ＣＦ計算書(計算表）'!C38:D38</f>
        <v>0</v>
      </c>
      <c r="D17" s="401"/>
      <c r="E17" s="400">
        <f>'３期分ＣＦ計算書(計算表）'!E38:F38</f>
        <v>0</v>
      </c>
      <c r="F17" s="401"/>
      <c r="G17" s="400">
        <f>'３期分ＣＦ計算書(計算表）'!G38:H38</f>
        <v>0</v>
      </c>
      <c r="H17" s="401"/>
      <c r="I17" s="218" t="s">
        <v>163</v>
      </c>
      <c r="J17" s="253"/>
      <c r="K17" s="345" t="s">
        <v>181</v>
      </c>
      <c r="L17" s="346"/>
      <c r="M17" s="347">
        <f>IF(ISERR(((('期首期末貸借対照表入力'!L$4+'期首期末貸借対照表入力'!L$6)+('期首期末貸借対照表入力'!N$4+'期首期末貸借対照表入力'!N$6))/2)/('3期分損益計算書入力'!E$3/365)),"",(((('期首期末貸借対照表入力'!L$4+'期首期末貸借対照表入力'!L$6)+('期首期末貸借対照表入力'!N$4+'期首期末貸借対照表入力'!N$6))/2)/('3期分損益計算書入力'!E$3/365)))</f>
      </c>
      <c r="N17" s="348"/>
      <c r="O17" s="347">
        <f>IF(ISERR(((('期首期末貸借対照表入力'!N$4+'期首期末貸借対照表入力'!N$6)+('期首期末貸借対照表入力'!P$4+'期首期末貸借対照表入力'!P$6))/2)/('3期分損益計算書入力'!F$3/365)),"",(((('期首期末貸借対照表入力'!N$4+'期首期末貸借対照表入力'!N$6)+('期首期末貸借対照表入力'!P$4+'期首期末貸借対照表入力'!P$6))/2)/('3期分損益計算書入力'!F$3/365)))</f>
      </c>
      <c r="P17" s="348"/>
      <c r="Q17" s="347">
        <f>IF('期首期末貸借対照表入力'!B22=0,"",IF(ISERR(((('期首期末貸借対照表入力'!P$4+'期首期末貸借対照表入力'!P$6)+('期首期末貸借対照表入力'!R$4+'期首期末貸借対照表入力'!R$6))/2)/('3期分損益計算書入力'!G$3/365)),"",(((('期首期末貸借対照表入力'!P$4+'期首期末貸借対照表入力'!P$6)+('期首期末貸借対照表入力'!R$4+'期首期末貸借対照表入力'!R$6))/2)/('3期分損益計算書入力'!G$3/365))))</f>
      </c>
      <c r="R17" s="348"/>
      <c r="S17" s="129"/>
      <c r="T17" s="122"/>
    </row>
    <row r="18" spans="2:20" ht="14.25" thickBot="1">
      <c r="B18" s="131" t="s">
        <v>263</v>
      </c>
      <c r="C18" s="251">
        <f>'３期分ＣＦ計算書(計算表）'!C40:D40</f>
        <v>0</v>
      </c>
      <c r="D18" s="252"/>
      <c r="E18" s="251">
        <f>'３期分ＣＦ計算書(計算表）'!E40:F40</f>
        <v>0</v>
      </c>
      <c r="F18" s="252"/>
      <c r="G18" s="251">
        <f>'３期分ＣＦ計算書(計算表）'!G40:H40</f>
        <v>0</v>
      </c>
      <c r="H18" s="252"/>
      <c r="I18" s="218" t="s">
        <v>164</v>
      </c>
      <c r="J18" s="253"/>
      <c r="K18" s="345" t="s">
        <v>182</v>
      </c>
      <c r="L18" s="346"/>
      <c r="M18" s="347">
        <f>IF(ISERR(((('期首期末貸借対照表入力'!H$9+'期首期末貸借対照表入力'!H$10+'期首期末貸借対照表入力'!H$11)+('期首期末貸借対照表入力'!F$9+'期首期末貸借対照表入力'!F$10+'期首期末貸借対照表入力'!F$11))/2)/('3期分損益計算書入力'!E$3/365)),"",(((('期首期末貸借対照表入力'!H$9+'期首期末貸借対照表入力'!H$10+'期首期末貸借対照表入力'!H$11)+('期首期末貸借対照表入力'!F$9+'期首期末貸借対照表入力'!F$10+'期首期末貸借対照表入力'!F$11))/2)/('3期分損益計算書入力'!E$3/365)))</f>
      </c>
      <c r="N18" s="348"/>
      <c r="O18" s="347">
        <f>IF(ISERR(((('期首期末貸借対照表入力'!D$9+'期首期末貸借対照表入力'!D$10+'期首期末貸借対照表入力'!D$11)+('期首期末貸借対照表入力'!F$9+'期首期末貸借対照表入力'!F$10+'期首期末貸借対照表入力'!F$11))/2)/('3期分損益計算書入力'!F$3/365)),"",(((('期首期末貸借対照表入力'!D$9+'期首期末貸借対照表入力'!D$10+'期首期末貸借対照表入力'!D$11)+('期首期末貸借対照表入力'!F$9+'期首期末貸借対照表入力'!F$10+'期首期末貸借対照表入力'!F$11))/2)/('3期分損益計算書入力'!F$3/365)))</f>
      </c>
      <c r="P18" s="348"/>
      <c r="Q18" s="347">
        <f>IF('期首期末貸借対照表入力'!B22=0,"",IF(ISERR(((('期首期末貸借対照表入力'!B$9+'期首期末貸借対照表入力'!B$10+'期首期末貸借対照表入力'!B$11)+('期首期末貸借対照表入力'!D$9+'期首期末貸借対照表入力'!D$10+'期首期末貸借対照表入力'!D$11))/2)/('3期分損益計算書入力'!G$3/365)),"",(((('期首期末貸借対照表入力'!B$9+'期首期末貸借対照表入力'!B$10+'期首期末貸借対照表入力'!B$11)+('期首期末貸借対照表入力'!D$9+'期首期末貸借対照表入力'!D$10+'期首期末貸借対照表入力'!D$11))/2)/('3期分損益計算書入力'!G$3/365))))</f>
      </c>
      <c r="R18" s="348"/>
      <c r="S18" s="129"/>
      <c r="T18" s="122"/>
    </row>
    <row r="19" spans="2:20" ht="14.25" thickBot="1">
      <c r="B19" s="131" t="s">
        <v>209</v>
      </c>
      <c r="C19" s="237">
        <f>C13+C14+C15+C16+C17+C18</f>
        <v>0</v>
      </c>
      <c r="D19" s="289"/>
      <c r="E19" s="237">
        <f>E13+E14+E15+E16+E17+E18</f>
        <v>0</v>
      </c>
      <c r="F19" s="289"/>
      <c r="G19" s="237">
        <f>G13+G14+G15+G16+G17+G18</f>
        <v>0</v>
      </c>
      <c r="H19" s="289"/>
      <c r="I19" s="311" t="s">
        <v>16</v>
      </c>
      <c r="J19" s="293"/>
      <c r="K19" s="125"/>
      <c r="L19" s="76"/>
      <c r="M19" s="76"/>
      <c r="N19" s="76"/>
      <c r="O19" s="78"/>
      <c r="P19" s="78"/>
      <c r="Q19" s="78"/>
      <c r="R19" s="78"/>
      <c r="S19" s="129"/>
      <c r="T19" s="122"/>
    </row>
    <row r="20" spans="2:20" ht="14.25" thickBot="1">
      <c r="B20" s="131"/>
      <c r="C20" s="39" t="s">
        <v>305</v>
      </c>
      <c r="D20" s="52"/>
      <c r="E20" s="52"/>
      <c r="F20" s="52"/>
      <c r="G20" s="52"/>
      <c r="H20" s="52"/>
      <c r="I20" s="57"/>
      <c r="J20" s="62"/>
      <c r="K20" s="367" t="s">
        <v>183</v>
      </c>
      <c r="L20" s="368"/>
      <c r="M20" s="362" t="s">
        <v>57</v>
      </c>
      <c r="N20" s="362"/>
      <c r="O20" s="362" t="s">
        <v>58</v>
      </c>
      <c r="P20" s="362"/>
      <c r="Q20" s="362" t="s">
        <v>59</v>
      </c>
      <c r="R20" s="362"/>
      <c r="S20" s="129"/>
      <c r="T20" s="122"/>
    </row>
    <row r="21" spans="2:20" ht="14.25" thickBot="1">
      <c r="B21" s="131" t="s">
        <v>267</v>
      </c>
      <c r="C21" s="251">
        <f>'３期分ＣＦ計算書(計算表）'!C59:D59</f>
        <v>0</v>
      </c>
      <c r="D21" s="252"/>
      <c r="E21" s="251">
        <f>'３期分ＣＦ計算書(計算表）'!E59:F59</f>
        <v>0</v>
      </c>
      <c r="F21" s="252"/>
      <c r="G21" s="251">
        <f>'３期分ＣＦ計算書(計算表）'!G59:H59</f>
        <v>0</v>
      </c>
      <c r="H21" s="252"/>
      <c r="I21" s="218" t="s">
        <v>203</v>
      </c>
      <c r="J21" s="253"/>
      <c r="K21" s="377" t="s">
        <v>184</v>
      </c>
      <c r="L21" s="418"/>
      <c r="M21" s="349">
        <f>IF(ISERR(('3期分損益計算書入力'!E17+'3期分損益計算書入力'!E12+'3期分損益計算書入力'!E13+'3期分損益計算書入力'!E14+'3期分損益計算書入力'!E45+'3期分損益計算書入力'!E48)/'3期分損益計算書入力'!E3),"",(('3期分損益計算書入力'!E17+'3期分損益計算書入力'!E12+'3期分損益計算書入力'!E13+'3期分損益計算書入力'!E14+'3期分損益計算書入力'!E45+'3期分損益計算書入力'!E48)/'3期分損益計算書入力'!E3))</f>
      </c>
      <c r="N21" s="350"/>
      <c r="O21" s="349">
        <f>IF(ISERR(('3期分損益計算書入力'!F17+'3期分損益計算書入力'!F12+'3期分損益計算書入力'!F13+'3期分損益計算書入力'!F14+'3期分損益計算書入力'!F45+'3期分損益計算書入力'!F48)/'3期分損益計算書入力'!F3),"",('3期分損益計算書入力'!F17+'3期分損益計算書入力'!F12+'3期分損益計算書入力'!F13+'3期分損益計算書入力'!F14+'3期分損益計算書入力'!F45+'3期分損益計算書入力'!F48)/'3期分損益計算書入力'!F3)</f>
      </c>
      <c r="P21" s="350"/>
      <c r="Q21" s="349">
        <f>IF('期首期末貸借対照表入力'!B22=0,"",IF(ISERR(('3期分損益計算書入力'!G17+'3期分損益計算書入力'!G12+'3期分損益計算書入力'!G13+'3期分損益計算書入力'!G14+'3期分損益計算書入力'!G45+'3期分損益計算書入力'!G48)/'3期分損益計算書入力'!G3),"",('3期分損益計算書入力'!G17+'3期分損益計算書入力'!G12+'3期分損益計算書入力'!G13+'3期分損益計算書入力'!G14+'3期分損益計算書入力'!G45+'3期分損益計算書入力'!G48)/'3期分損益計算書入力'!G3))</f>
      </c>
      <c r="R21" s="350"/>
      <c r="S21" s="129"/>
      <c r="T21" s="122"/>
    </row>
    <row r="22" spans="2:20" ht="14.25" thickBot="1">
      <c r="B22" s="131" t="s">
        <v>284</v>
      </c>
      <c r="C22" s="230">
        <f>'３期分ＣＦ計算書(計算表）'!C60:D60</f>
        <v>0</v>
      </c>
      <c r="D22" s="232"/>
      <c r="E22" s="230">
        <f>'３期分ＣＦ計算書(計算表）'!E60:F60</f>
        <v>0</v>
      </c>
      <c r="F22" s="232"/>
      <c r="G22" s="230">
        <f>'３期分ＣＦ計算書(計算表）'!G60:H60</f>
        <v>0</v>
      </c>
      <c r="H22" s="232"/>
      <c r="I22" s="228" t="s">
        <v>190</v>
      </c>
      <c r="J22" s="229"/>
      <c r="K22" s="377" t="s">
        <v>185</v>
      </c>
      <c r="L22" s="418"/>
      <c r="M22" s="349">
        <f>IF(ISERR(-G62/('3期分損益計算書入力'!E17+'3期分損益計算書入力'!E12+'3期分損益計算書入力'!E13+'3期分損益計算書入力'!E14+'3期分損益計算書入力'!E45+'3期分損益計算書入力'!E48)),"",-G62/('3期分損益計算書入力'!E17+'3期分損益計算書入力'!E12+'3期分損益計算書入力'!E13+'3期分損益計算書入力'!E14+'3期分損益計算書入力'!E45+'3期分損益計算書入力'!E48))</f>
      </c>
      <c r="N22" s="350"/>
      <c r="O22" s="349">
        <f>IF(ISERR(-E62/('3期分損益計算書入力'!F17+'3期分損益計算書入力'!F12+'3期分損益計算書入力'!F13+'3期分損益計算書入力'!F14+'3期分損益計算書入力'!F45+'3期分損益計算書入力'!F48)),"",-E62/('3期分損益計算書入力'!F17+'3期分損益計算書入力'!F12+'3期分損益計算書入力'!F13+'3期分損益計算書入力'!F14+'3期分損益計算書入力'!F45+'3期分損益計算書入力'!F48))</f>
      </c>
      <c r="P22" s="350"/>
      <c r="Q22" s="349">
        <f>IF('期首期末貸借対照表入力'!B22=0,"",IF(ISERR(-C62/('3期分損益計算書入力'!G17+'3期分損益計算書入力'!G12+'3期分損益計算書入力'!G13+'3期分損益計算書入力'!G14+'3期分損益計算書入力'!G45+'3期分損益計算書入力'!G48)),"",-C62/('3期分損益計算書入力'!G17+'3期分損益計算書入力'!G12+'3期分損益計算書入力'!G13+'3期分損益計算書入力'!G14+'3期分損益計算書入力'!G45+'3期分損益計算書入力'!G48)))</f>
      </c>
      <c r="R22" s="350"/>
      <c r="S22" s="129"/>
      <c r="T22" s="122"/>
    </row>
    <row r="23" spans="2:20" ht="13.5">
      <c r="B23" s="131" t="s">
        <v>242</v>
      </c>
      <c r="C23" s="251">
        <f>'３期分ＣＦ計算書(計算表）'!C62:D62</f>
        <v>0</v>
      </c>
      <c r="D23" s="252"/>
      <c r="E23" s="251">
        <f>'３期分ＣＦ計算書(計算表）'!E62:F62</f>
        <v>0</v>
      </c>
      <c r="F23" s="252"/>
      <c r="G23" s="251">
        <f>'３期分ＣＦ計算書(計算表）'!G62:H62</f>
        <v>0</v>
      </c>
      <c r="H23" s="252"/>
      <c r="I23" s="218" t="s">
        <v>217</v>
      </c>
      <c r="J23" s="253"/>
      <c r="K23" s="125"/>
      <c r="L23" s="76"/>
      <c r="M23" s="76"/>
      <c r="N23" s="76"/>
      <c r="O23" s="76"/>
      <c r="P23" s="76"/>
      <c r="Q23" s="76"/>
      <c r="R23" s="76"/>
      <c r="S23" s="129"/>
      <c r="T23" s="122"/>
    </row>
    <row r="24" spans="2:20" ht="14.25" thickBot="1">
      <c r="B24" s="131" t="s">
        <v>260</v>
      </c>
      <c r="C24" s="251">
        <f>'３期分ＣＦ計算書(計算表）'!C64:D64</f>
        <v>0</v>
      </c>
      <c r="D24" s="252"/>
      <c r="E24" s="251">
        <f>'３期分ＣＦ計算書(計算表）'!E64:F64</f>
        <v>0</v>
      </c>
      <c r="F24" s="252"/>
      <c r="G24" s="251">
        <f>'３期分ＣＦ計算書(計算表）'!G64:H64</f>
        <v>0</v>
      </c>
      <c r="H24" s="252"/>
      <c r="I24" s="218" t="s">
        <v>218</v>
      </c>
      <c r="J24" s="253"/>
      <c r="K24" s="376" t="s">
        <v>178</v>
      </c>
      <c r="L24" s="368"/>
      <c r="M24" s="379" t="s">
        <v>172</v>
      </c>
      <c r="N24" s="379"/>
      <c r="O24" s="362" t="s">
        <v>58</v>
      </c>
      <c r="P24" s="362"/>
      <c r="Q24" s="362" t="s">
        <v>59</v>
      </c>
      <c r="R24" s="362"/>
      <c r="S24" s="129"/>
      <c r="T24" s="122"/>
    </row>
    <row r="25" spans="2:20" ht="14.25" thickBot="1">
      <c r="B25" s="131" t="s">
        <v>285</v>
      </c>
      <c r="C25" s="230">
        <f>'３期分ＣＦ計算書(計算表）'!C65:D65</f>
        <v>0</v>
      </c>
      <c r="D25" s="232"/>
      <c r="E25" s="230">
        <f>'３期分ＣＦ計算書(計算表）'!E65:F65</f>
        <v>0</v>
      </c>
      <c r="F25" s="232"/>
      <c r="G25" s="230">
        <f>'３期分ＣＦ計算書(計算表）'!G65:H65</f>
        <v>0</v>
      </c>
      <c r="H25" s="232"/>
      <c r="I25" s="228" t="s">
        <v>189</v>
      </c>
      <c r="J25" s="229"/>
      <c r="K25" s="371" t="s">
        <v>177</v>
      </c>
      <c r="L25" s="372"/>
      <c r="M25" s="375">
        <f>IF(ISERR('３期分ＣＦ計算書(完成）'!G68/((SUM('期首期末貸借対照表入力'!L4:M13)+SUM('期首期末貸借対照表入力'!N4:O13))/2)),"",('３期分ＣＦ計算書(完成）'!G68/((SUM('期首期末貸借対照表入力'!L4:M13)+SUM('期首期末貸借対照表入力'!N4:O13))/2)))</f>
      </c>
      <c r="N25" s="375"/>
      <c r="O25" s="375">
        <f>IF(ISERR('３期分ＣＦ計算書(完成）'!E68/((SUM('期首期末貸借対照表入力'!N4:O13)+SUM('期首期末貸借対照表入力'!P4:Q13))/2)),"",('３期分ＣＦ計算書(完成）'!E68/((SUM('期首期末貸借対照表入力'!N4:O13)+SUM('期首期末貸借対照表入力'!P4:Q13))/2)))</f>
      </c>
      <c r="P25" s="375"/>
      <c r="Q25" s="375">
        <f>IF(ISERR('３期分ＣＦ計算書(完成）'!C68/((SUM('期首期末貸借対照表入力'!P4:Q13)+SUM('期首期末貸借対照表入力'!R4:S13))/2)),"",('３期分ＣＦ計算書(完成）'!C68/((SUM('期首期末貸借対照表入力'!P4:Q13)+SUM('期首期末貸借対照表入力'!R4:S13))/2)))</f>
      </c>
      <c r="R25" s="375"/>
      <c r="S25" s="129"/>
      <c r="T25" s="122"/>
    </row>
    <row r="26" spans="2:20" ht="14.25" thickBot="1">
      <c r="B26" s="131" t="s">
        <v>286</v>
      </c>
      <c r="C26" s="230">
        <f>'３期分ＣＦ計算書(計算表）'!C66:D66</f>
        <v>0</v>
      </c>
      <c r="D26" s="232"/>
      <c r="E26" s="230">
        <f>'３期分ＣＦ計算書(計算表）'!E66:F66</f>
        <v>0</v>
      </c>
      <c r="F26" s="232"/>
      <c r="G26" s="230">
        <f>'３期分ＣＦ計算書(計算表）'!G66:H66</f>
        <v>0</v>
      </c>
      <c r="H26" s="232"/>
      <c r="I26" s="228" t="s">
        <v>121</v>
      </c>
      <c r="J26" s="229"/>
      <c r="K26" s="371" t="s">
        <v>173</v>
      </c>
      <c r="L26" s="372"/>
      <c r="M26" s="375">
        <f>IF(ISERR(((SUM('期首期末貸借対照表入力'!H4:I17)+SUM('期首期末貸借対照表入力'!F4:G17))/2)/((SUM('期首期末貸借対照表入力'!L4:M13)+SUM('期首期末貸借対照表入力'!N4:O13))/2)),"",((SUM('期首期末貸借対照表入力'!H4:I17)+SUM('期首期末貸借対照表入力'!F4:G17))/2)/((SUM('期首期末貸借対照表入力'!L4:M13)+SUM('期首期末貸借対照表入力'!N4:O13))/2))</f>
      </c>
      <c r="N26" s="375"/>
      <c r="O26" s="375">
        <f>IF(ISERR(((SUM('期首期末貸借対照表入力'!F4:G17)+SUM('期首期末貸借対照表入力'!D4:E17))/2)/((SUM('期首期末貸借対照表入力'!P4:Q13)+SUM('期首期末貸借対照表入力'!N4:O13))/2)),"",((SUM('期首期末貸借対照表入力'!F4:G17)+SUM('期首期末貸借対照表入力'!D4:E17))/2)/((SUM('期首期末貸借対照表入力'!P4:Q13)+SUM('期首期末貸借対照表入力'!N4:O13))/2))</f>
      </c>
      <c r="P26" s="375"/>
      <c r="Q26" s="375">
        <f>IF(ISERR(((SUM('期首期末貸借対照表入力'!D4:E17)+SUM('期首期末貸借対照表入力'!B4:C17))/2)/((SUM('期首期末貸借対照表入力'!R4:S13)+SUM('期首期末貸借対照表入力'!P4:Q13))/2)),"",((SUM('期首期末貸借対照表入力'!D4:E17)+SUM('期首期末貸借対照表入力'!B4:C17))/2)/((SUM('期首期末貸借対照表入力'!R4:S13)+SUM('期首期末貸借対照表入力'!P4:Q13))/2))</f>
      </c>
      <c r="R26" s="375"/>
      <c r="S26" s="129"/>
      <c r="T26" s="122"/>
    </row>
    <row r="27" spans="2:20" ht="14.25" thickBot="1">
      <c r="B27" s="131" t="s">
        <v>287</v>
      </c>
      <c r="C27" s="230">
        <f>'３期分ＣＦ計算書(計算表）'!C67:D67</f>
        <v>0</v>
      </c>
      <c r="D27" s="232"/>
      <c r="E27" s="230">
        <f>'３期分ＣＦ計算書(計算表）'!E67:F67</f>
        <v>0</v>
      </c>
      <c r="F27" s="232"/>
      <c r="G27" s="230">
        <f>'３期分ＣＦ計算書(計算表）'!G67:H67</f>
        <v>0</v>
      </c>
      <c r="H27" s="232"/>
      <c r="I27" s="228" t="s">
        <v>30</v>
      </c>
      <c r="J27" s="229"/>
      <c r="K27" s="371" t="s">
        <v>174</v>
      </c>
      <c r="L27" s="372"/>
      <c r="M27" s="375">
        <f>IF(ISERR(((SUM('期首期末貸借対照表入力'!H19:I21)+SUM('期首期末貸借対照表入力'!F19:G21))/2)/((SUM('期首期末貸借対照表入力'!L15:M20)+SUM('期首期末貸借対照表入力'!N15:O20))/2)),"",((SUM('期首期末貸借対照表入力'!H19:I21)+SUM('期首期末貸借対照表入力'!F19:G21))/2)/((SUM('期首期末貸借対照表入力'!L15:M20)+SUM('期首期末貸借対照表入力'!N15:O20))/2))</f>
      </c>
      <c r="N27" s="375"/>
      <c r="O27" s="375">
        <f>IF(ISERR(((SUM('期首期末貸借対照表入力'!F19:G21)+SUM('期首期末貸借対照表入力'!D19:E21))/2)/((SUM('期首期末貸借対照表入力'!N15:O20)+SUM('期首期末貸借対照表入力'!N15:O20))/2)),"",((SUM('期首期末貸借対照表入力'!F19:G21)+SUM('期首期末貸借対照表入力'!D19:E21))/2)/((SUM('期首期末貸借対照表入力'!N15:O20)+SUM('期首期末貸借対照表入力'!N15:O20))/2))</f>
      </c>
      <c r="P27" s="375"/>
      <c r="Q27" s="375">
        <f>IF(ISERR(((SUM('期首期末貸借対照表入力'!D19:E21)+SUM('期首期末貸借対照表入力'!B19:C21))/2)/((SUM('期首期末貸借対照表入力'!P15:Q20)+SUM('期首期末貸借対照表入力'!R15:S20))/2)),"",((SUM('期首期末貸借対照表入力'!D19:E21)+SUM('期首期末貸借対照表入力'!B19:C21))/2)/((SUM('期首期末貸借対照表入力'!P15:Q20)+SUM('期首期末貸借対照表入力'!R15:S20))/2))</f>
      </c>
      <c r="R27" s="375"/>
      <c r="S27" s="129"/>
      <c r="T27" s="122"/>
    </row>
    <row r="28" spans="2:20" ht="14.25" thickBot="1">
      <c r="B28" s="131" t="s">
        <v>288</v>
      </c>
      <c r="C28" s="230">
        <f>'３期分ＣＦ計算書(計算表）'!C68:D68</f>
        <v>0</v>
      </c>
      <c r="D28" s="232"/>
      <c r="E28" s="230">
        <f>'３期分ＣＦ計算書(計算表）'!E68:F68</f>
        <v>0</v>
      </c>
      <c r="F28" s="232"/>
      <c r="G28" s="230">
        <f>'３期分ＣＦ計算書(計算表）'!G68:H68</f>
        <v>0</v>
      </c>
      <c r="H28" s="232"/>
      <c r="I28" s="228" t="s">
        <v>108</v>
      </c>
      <c r="J28" s="229"/>
      <c r="K28" s="371" t="s">
        <v>175</v>
      </c>
      <c r="L28" s="372"/>
      <c r="M28" s="375">
        <f>IF(ISERR(((SUM('期首期末貸借対照表入力'!L19:M20)+SUM('期首期末貸借対照表入力'!N19:O20))/2)/((SUM('期首期末貸借対照表入力'!L22)+SUM('期首期末貸借対照表入力'!N22))/2)),"",((SUM('期首期末貸借対照表入力'!L19:M20)+SUM('期首期末貸借対照表入力'!N19:O20))/2)/((SUM('期首期末貸借対照表入力'!L22)+SUM('期首期末貸借対照表入力'!N22))/2))</f>
      </c>
      <c r="N28" s="375"/>
      <c r="O28" s="375">
        <f>IF(ISERR(((SUM('期首期末貸借対照表入力'!N19:O20)+SUM('期首期末貸借対照表入力'!P19:Q20))/2)/((SUM('期首期末貸借対照表入力'!N22)+SUM('期首期末貸借対照表入力'!P22))/2)),"",((SUM('期首期末貸借対照表入力'!N19:O20)+SUM('期首期末貸借対照表入力'!P19:Q20))/2)/((SUM('期首期末貸借対照表入力'!N22)+SUM('期首期末貸借対照表入力'!P22))/2))</f>
      </c>
      <c r="P28" s="375"/>
      <c r="Q28" s="375">
        <f>IF(ISERR(((SUM('期首期末貸借対照表入力'!P19:Q20)+SUM('期首期末貸借対照表入力'!R19:S20))/2)/((SUM('期首期末貸借対照表入力'!P22)+SUM('期首期末貸借対照表入力'!R22))/2)),"",((SUM('期首期末貸借対照表入力'!P19:Q20)+SUM('期首期末貸借対照表入力'!R19:S20))/2)/((SUM('期首期末貸借対照表入力'!P22)+SUM('期首期末貸借対照表入力'!R22))/2))</f>
      </c>
      <c r="R28" s="375"/>
      <c r="S28" s="129"/>
      <c r="T28" s="122"/>
    </row>
    <row r="29" spans="2:20" ht="14.25" thickBot="1">
      <c r="B29" s="131" t="s">
        <v>206</v>
      </c>
      <c r="C29" s="237">
        <f>C21+C22+C23+C24+C25+C26+C27+C28</f>
        <v>0</v>
      </c>
      <c r="D29" s="237"/>
      <c r="E29" s="237">
        <f>E21+E22+E23+E24+E25+E26+E27+E28</f>
        <v>0</v>
      </c>
      <c r="F29" s="237"/>
      <c r="G29" s="237">
        <f>G21+G22+G23+G24+G25+G26+G27+G28</f>
        <v>0</v>
      </c>
      <c r="H29" s="237"/>
      <c r="I29" s="310" t="s">
        <v>32</v>
      </c>
      <c r="J29" s="293"/>
      <c r="K29" s="377" t="s">
        <v>176</v>
      </c>
      <c r="L29" s="378"/>
      <c r="M29" s="370">
        <f>IF(ISERR((G68-G67-G66)/(-G66)),"",(G68-G67-G66)/(-G66))</f>
      </c>
      <c r="N29" s="370"/>
      <c r="O29" s="370">
        <f>IF(ISERR((E68-E67-E66)/(-E66)),"",(E68-E67-E66)/(-E66))</f>
      </c>
      <c r="P29" s="370"/>
      <c r="Q29" s="370">
        <f>IF(ISERR((C68-C67-C66)/(-C66)),"",(C68-C67-C66)/(-C66))</f>
      </c>
      <c r="R29" s="370"/>
      <c r="S29" s="129"/>
      <c r="T29" s="122"/>
    </row>
    <row r="30" spans="2:20" ht="13.5">
      <c r="B30" s="131"/>
      <c r="C30" s="39" t="s">
        <v>308</v>
      </c>
      <c r="D30" s="52"/>
      <c r="E30" s="52"/>
      <c r="F30" s="52"/>
      <c r="G30" s="52"/>
      <c r="H30" s="52"/>
      <c r="I30" s="57"/>
      <c r="J30" s="62"/>
      <c r="K30" s="120"/>
      <c r="L30" s="78"/>
      <c r="M30" s="78"/>
      <c r="N30" s="78"/>
      <c r="O30" s="78"/>
      <c r="P30" s="78"/>
      <c r="Q30" s="78"/>
      <c r="R30" s="78"/>
      <c r="S30" s="129"/>
      <c r="T30" s="122"/>
    </row>
    <row r="31" spans="2:20" ht="14.25" thickBot="1">
      <c r="B31" s="131" t="s">
        <v>259</v>
      </c>
      <c r="C31" s="251">
        <f>'３期分ＣＦ計算書(計算表）'!C51:D51</f>
        <v>0</v>
      </c>
      <c r="D31" s="252"/>
      <c r="E31" s="251">
        <f>'３期分ＣＦ計算書(計算表）'!E51:F51</f>
        <v>0</v>
      </c>
      <c r="F31" s="252"/>
      <c r="G31" s="251">
        <f>'３期分ＣＦ計算書(計算表）'!G51:H51</f>
        <v>0</v>
      </c>
      <c r="H31" s="252"/>
      <c r="I31" s="218" t="s">
        <v>219</v>
      </c>
      <c r="J31" s="253"/>
      <c r="K31" s="203" t="s">
        <v>234</v>
      </c>
      <c r="L31" s="204"/>
      <c r="M31" s="204"/>
      <c r="N31" s="204"/>
      <c r="O31" s="204"/>
      <c r="P31" s="204"/>
      <c r="Q31" s="204"/>
      <c r="R31" s="204"/>
      <c r="S31" s="204"/>
      <c r="T31" s="357"/>
    </row>
    <row r="32" spans="2:20" ht="14.25" thickBot="1">
      <c r="B32" s="131" t="s">
        <v>281</v>
      </c>
      <c r="C32" s="230">
        <f>'３期分ＣＦ計算書(計算表）'!C52:D52</f>
        <v>0</v>
      </c>
      <c r="D32" s="232"/>
      <c r="E32" s="230">
        <f>'３期分ＣＦ計算書(計算表）'!E52:F52</f>
        <v>0</v>
      </c>
      <c r="F32" s="232"/>
      <c r="G32" s="230">
        <f>'３期分ＣＦ計算書(計算表）'!G52:H52</f>
        <v>0</v>
      </c>
      <c r="H32" s="232"/>
      <c r="I32" s="228" t="s">
        <v>24</v>
      </c>
      <c r="J32" s="229"/>
      <c r="K32" s="312" t="s">
        <v>149</v>
      </c>
      <c r="L32" s="313"/>
      <c r="M32" s="245" t="str">
        <f>'３期分ＣＦ計算書(計算表）'!M50:N50</f>
        <v>NO!</v>
      </c>
      <c r="N32" s="246"/>
      <c r="O32" s="245" t="str">
        <f>'３期分ＣＦ計算書(計算表）'!O50:P50</f>
        <v>NO!</v>
      </c>
      <c r="P32" s="246"/>
      <c r="Q32" s="245" t="str">
        <f>'３期分ＣＦ計算書(計算表）'!Q50:R50</f>
        <v>NO!</v>
      </c>
      <c r="R32" s="246"/>
      <c r="S32" s="143"/>
      <c r="T32" s="122"/>
    </row>
    <row r="33" spans="2:20" ht="13.5">
      <c r="B33" s="131" t="s">
        <v>282</v>
      </c>
      <c r="C33" s="230">
        <f>'３期分ＣＦ計算書(計算表）'!C53:D53</f>
        <v>0</v>
      </c>
      <c r="D33" s="232"/>
      <c r="E33" s="230">
        <f>'３期分ＣＦ計算書(計算表）'!E53:F53</f>
        <v>0</v>
      </c>
      <c r="F33" s="232"/>
      <c r="G33" s="230">
        <f>'３期分ＣＦ計算書(計算表）'!G53:H53</f>
        <v>0</v>
      </c>
      <c r="H33" s="232"/>
      <c r="I33" s="228" t="s">
        <v>25</v>
      </c>
      <c r="J33" s="229"/>
      <c r="K33" s="247" t="s">
        <v>157</v>
      </c>
      <c r="L33" s="276"/>
      <c r="M33" s="276"/>
      <c r="N33" s="276"/>
      <c r="O33" s="276"/>
      <c r="P33" s="276"/>
      <c r="Q33" s="276"/>
      <c r="R33" s="276"/>
      <c r="S33" s="276"/>
      <c r="T33" s="122"/>
    </row>
    <row r="34" spans="2:20" ht="14.25" thickBot="1">
      <c r="B34" s="131" t="s">
        <v>265</v>
      </c>
      <c r="C34" s="251">
        <f>'３期分ＣＦ計算書(計算表）'!C54:D54</f>
        <v>0</v>
      </c>
      <c r="D34" s="252"/>
      <c r="E34" s="251">
        <f>'３期分ＣＦ計算書(計算表）'!E54:F54</f>
        <v>0</v>
      </c>
      <c r="F34" s="252"/>
      <c r="G34" s="251">
        <f>'３期分ＣＦ計算書(計算表）'!G54:H54</f>
        <v>0</v>
      </c>
      <c r="H34" s="252"/>
      <c r="I34" s="218" t="s">
        <v>201</v>
      </c>
      <c r="J34" s="253"/>
      <c r="K34" s="125"/>
      <c r="L34" s="76"/>
      <c r="M34" s="76"/>
      <c r="N34" s="76"/>
      <c r="O34" s="76"/>
      <c r="P34" s="76"/>
      <c r="Q34" s="76"/>
      <c r="R34" s="76"/>
      <c r="S34" s="129"/>
      <c r="T34" s="122"/>
    </row>
    <row r="35" spans="2:20" ht="14.25" customHeight="1" thickBot="1">
      <c r="B35" s="131" t="s">
        <v>283</v>
      </c>
      <c r="C35" s="251">
        <f>'３期分ＣＦ計算書(計算表）'!C56:D56</f>
        <v>0</v>
      </c>
      <c r="D35" s="252"/>
      <c r="E35" s="251">
        <f>'３期分ＣＦ計算書(計算表）'!E56:F56</f>
        <v>0</v>
      </c>
      <c r="F35" s="252"/>
      <c r="G35" s="251">
        <f>'３期分ＣＦ計算書(計算表）'!G56:H56</f>
        <v>0</v>
      </c>
      <c r="H35" s="252"/>
      <c r="I35" s="218" t="s">
        <v>202</v>
      </c>
      <c r="J35" s="253"/>
      <c r="K35" s="110" t="s">
        <v>158</v>
      </c>
      <c r="L35" s="258">
        <f>'３期分ＣＦ計算書(計算表）'!L46:M46</f>
        <v>0</v>
      </c>
      <c r="M35" s="259"/>
      <c r="N35" s="258">
        <f>'３期分ＣＦ計算書(計算表）'!N46:O46</f>
        <v>0</v>
      </c>
      <c r="O35" s="259"/>
      <c r="P35" s="258">
        <f>'３期分ＣＦ計算書(計算表）'!P46:Q46</f>
        <v>0</v>
      </c>
      <c r="Q35" s="259"/>
      <c r="R35" s="258">
        <f>'３期分ＣＦ計算書(計算表）'!R46:S46</f>
        <v>0</v>
      </c>
      <c r="S35" s="259"/>
      <c r="T35" s="122"/>
    </row>
    <row r="36" spans="2:20" ht="14.25" thickBot="1">
      <c r="B36" s="131" t="s">
        <v>207</v>
      </c>
      <c r="C36" s="237">
        <f>C31+C32+C33+C34+C35</f>
        <v>0</v>
      </c>
      <c r="D36" s="237"/>
      <c r="E36" s="237">
        <f>E31+E32+E33+E34+E35</f>
        <v>0</v>
      </c>
      <c r="F36" s="237"/>
      <c r="G36" s="237">
        <f>G31+G32+G33+G34+G35</f>
        <v>0</v>
      </c>
      <c r="H36" s="237"/>
      <c r="I36" s="311" t="s">
        <v>28</v>
      </c>
      <c r="J36" s="293"/>
      <c r="K36" s="388" t="s">
        <v>194</v>
      </c>
      <c r="L36" s="389"/>
      <c r="M36" s="389"/>
      <c r="N36" s="389"/>
      <c r="O36" s="389"/>
      <c r="P36" s="389"/>
      <c r="Q36" s="389"/>
      <c r="R36" s="389"/>
      <c r="S36" s="389"/>
      <c r="T36" s="126"/>
    </row>
    <row r="37" spans="2:20" ht="13.5">
      <c r="B37" s="131"/>
      <c r="C37" s="39" t="s">
        <v>307</v>
      </c>
      <c r="D37" s="78"/>
      <c r="E37" s="78"/>
      <c r="F37" s="78"/>
      <c r="G37" s="78"/>
      <c r="H37" s="78"/>
      <c r="I37" s="78"/>
      <c r="J37" s="85"/>
      <c r="S37" s="129"/>
      <c r="T37" s="69"/>
    </row>
    <row r="38" spans="2:20" ht="13.5">
      <c r="B38" s="131" t="s">
        <v>279</v>
      </c>
      <c r="C38" s="230">
        <f>'３期分ＣＦ計算書(計算表）'!C46:D46</f>
        <v>0</v>
      </c>
      <c r="D38" s="232"/>
      <c r="E38" s="230">
        <f>'３期分ＣＦ計算書(計算表）'!E46:F46</f>
        <v>0</v>
      </c>
      <c r="F38" s="232"/>
      <c r="G38" s="230">
        <f>'３期分ＣＦ計算書(計算表）'!G46:H46</f>
        <v>0</v>
      </c>
      <c r="H38" s="232"/>
      <c r="I38" s="228" t="s">
        <v>23</v>
      </c>
      <c r="J38" s="229"/>
      <c r="K38" s="322" t="s">
        <v>18</v>
      </c>
      <c r="L38" s="323"/>
      <c r="M38" s="230">
        <f>'３期分ＣＦ計算書(計算表）'!M27:N27</f>
        <v>0</v>
      </c>
      <c r="N38" s="232"/>
      <c r="O38" s="230">
        <f>'３期分ＣＦ計算書(計算表）'!O27:P27</f>
        <v>0</v>
      </c>
      <c r="P38" s="232"/>
      <c r="Q38" s="230">
        <f>'３期分ＣＦ計算書(計算表）'!Q27:R27</f>
        <v>0</v>
      </c>
      <c r="R38" s="232"/>
      <c r="S38" s="129" t="s">
        <v>298</v>
      </c>
      <c r="T38" s="69"/>
    </row>
    <row r="39" spans="2:19" ht="13.5">
      <c r="B39" s="131" t="s">
        <v>280</v>
      </c>
      <c r="C39" s="230">
        <f>'３期分ＣＦ計算書(計算表）'!C47:D47</f>
        <v>0</v>
      </c>
      <c r="D39" s="232"/>
      <c r="E39" s="230">
        <f>'３期分ＣＦ計算書(計算表）'!E47:F47</f>
        <v>0</v>
      </c>
      <c r="F39" s="232"/>
      <c r="G39" s="230">
        <f>'３期分ＣＦ計算書(計算表）'!G47:H47</f>
        <v>0</v>
      </c>
      <c r="H39" s="232"/>
      <c r="I39" s="228" t="s">
        <v>144</v>
      </c>
      <c r="J39" s="229"/>
      <c r="K39" s="337" t="s">
        <v>143</v>
      </c>
      <c r="L39" s="338"/>
      <c r="M39" s="230">
        <f>'３期分ＣＦ計算書(計算表）'!M25:N25</f>
        <v>0</v>
      </c>
      <c r="N39" s="232"/>
      <c r="O39" s="230">
        <f>'３期分ＣＦ計算書(計算表）'!O25:P25</f>
        <v>0</v>
      </c>
      <c r="P39" s="232"/>
      <c r="Q39" s="230">
        <f>'３期分ＣＦ計算書(計算表）'!Q25:R25</f>
        <v>0</v>
      </c>
      <c r="R39" s="232"/>
      <c r="S39" s="129" t="s">
        <v>296</v>
      </c>
    </row>
    <row r="40" spans="2:19" ht="13.5">
      <c r="B40" s="131" t="s">
        <v>264</v>
      </c>
      <c r="C40" s="251">
        <f>'３期分ＣＦ計算書(計算表）'!C43:D43</f>
        <v>0</v>
      </c>
      <c r="D40" s="252"/>
      <c r="E40" s="251">
        <f>'３期分ＣＦ計算書(計算表）'!E43:F43</f>
        <v>0</v>
      </c>
      <c r="F40" s="252"/>
      <c r="G40" s="251">
        <f>'３期分ＣＦ計算書(計算表）'!G43:H43</f>
        <v>0</v>
      </c>
      <c r="H40" s="252"/>
      <c r="I40" s="218" t="s">
        <v>200</v>
      </c>
      <c r="J40" s="253"/>
      <c r="K40" s="325" t="s">
        <v>199</v>
      </c>
      <c r="L40" s="219"/>
      <c r="M40" s="209">
        <f>'３期分ＣＦ計算書(計算表）'!M32:N32</f>
        <v>0</v>
      </c>
      <c r="N40" s="209"/>
      <c r="O40" s="209">
        <f>'３期分ＣＦ計算書(計算表）'!O32:P32</f>
        <v>0</v>
      </c>
      <c r="P40" s="209"/>
      <c r="Q40" s="209">
        <f>'３期分ＣＦ計算書(計算表）'!Q32:R32</f>
        <v>0</v>
      </c>
      <c r="R40" s="209"/>
      <c r="S40" s="129" t="s">
        <v>256</v>
      </c>
    </row>
    <row r="41" spans="2:19" ht="14.25" thickBot="1">
      <c r="B41" s="131" t="s">
        <v>258</v>
      </c>
      <c r="C41" s="251">
        <f>'３期分ＣＦ計算書(計算表）'!C45:D45</f>
        <v>0</v>
      </c>
      <c r="D41" s="252"/>
      <c r="E41" s="251">
        <f>'３期分ＣＦ計算書(計算表）'!E45:F45</f>
        <v>0</v>
      </c>
      <c r="F41" s="252"/>
      <c r="G41" s="251">
        <f>'３期分ＣＦ計算書(計算表）'!G45:H45</f>
        <v>0</v>
      </c>
      <c r="H41" s="252"/>
      <c r="I41" s="218" t="s">
        <v>216</v>
      </c>
      <c r="J41" s="253"/>
      <c r="K41" s="325" t="s">
        <v>215</v>
      </c>
      <c r="L41" s="219"/>
      <c r="M41" s="217">
        <f>'３期分ＣＦ計算書(計算表）'!M24:N24</f>
        <v>0</v>
      </c>
      <c r="N41" s="217"/>
      <c r="O41" s="217">
        <f>'３期分ＣＦ計算書(計算表）'!O24:P24</f>
        <v>0</v>
      </c>
      <c r="P41" s="217"/>
      <c r="Q41" s="217">
        <f>'３期分ＣＦ計算書(計算表）'!Q24:R24</f>
        <v>0</v>
      </c>
      <c r="R41" s="217"/>
      <c r="S41" s="129" t="s">
        <v>251</v>
      </c>
    </row>
    <row r="42" spans="2:19" ht="14.25" thickBot="1">
      <c r="B42" s="131" t="s">
        <v>208</v>
      </c>
      <c r="C42" s="237">
        <f>C38+C39+C40+C41</f>
        <v>0</v>
      </c>
      <c r="D42" s="237"/>
      <c r="E42" s="237">
        <f>E38+E39+E40+E41</f>
        <v>0</v>
      </c>
      <c r="F42" s="237"/>
      <c r="G42" s="237">
        <f>G38+G39+G40+G41</f>
        <v>0</v>
      </c>
      <c r="H42" s="237"/>
      <c r="I42" s="311" t="s">
        <v>141</v>
      </c>
      <c r="J42" s="293"/>
      <c r="K42" s="297" t="s">
        <v>103</v>
      </c>
      <c r="L42" s="321"/>
      <c r="M42" s="230">
        <f>'３期分ＣＦ計算書(計算表）'!M28:N28</f>
        <v>0</v>
      </c>
      <c r="N42" s="232"/>
      <c r="O42" s="230">
        <f>'３期分ＣＦ計算書(計算表）'!O28:P28</f>
        <v>0</v>
      </c>
      <c r="P42" s="232"/>
      <c r="Q42" s="230">
        <f>'３期分ＣＦ計算書(計算表）'!Q28:R28</f>
        <v>0</v>
      </c>
      <c r="R42" s="232"/>
      <c r="S42" s="129" t="s">
        <v>299</v>
      </c>
    </row>
    <row r="43" spans="2:19" ht="13.5">
      <c r="B43" s="131"/>
      <c r="C43" s="202" t="s">
        <v>306</v>
      </c>
      <c r="D43" s="202"/>
      <c r="E43" s="202"/>
      <c r="F43" s="202"/>
      <c r="G43" s="52"/>
      <c r="H43" s="52"/>
      <c r="I43" s="57"/>
      <c r="J43" s="62"/>
      <c r="K43" s="325" t="s">
        <v>198</v>
      </c>
      <c r="L43" s="219"/>
      <c r="M43" s="209">
        <f>'３期分ＣＦ計算書(計算表）'!M30:N30</f>
        <v>0</v>
      </c>
      <c r="N43" s="209"/>
      <c r="O43" s="209">
        <f>'３期分ＣＦ計算書(計算表）'!O30:P30</f>
        <v>0</v>
      </c>
      <c r="P43" s="209"/>
      <c r="Q43" s="209">
        <f>'３期分ＣＦ計算書(計算表）'!Q30:R30</f>
        <v>0</v>
      </c>
      <c r="R43" s="209"/>
      <c r="S43" s="129" t="s">
        <v>257</v>
      </c>
    </row>
    <row r="44" spans="2:19" ht="14.25" thickBot="1">
      <c r="B44" s="131" t="s">
        <v>289</v>
      </c>
      <c r="C44" s="230">
        <f>'３期分ＣＦ計算書(計算表）'!C71:D71</f>
        <v>0</v>
      </c>
      <c r="D44" s="232"/>
      <c r="E44" s="230">
        <f>'３期分ＣＦ計算書(計算表）'!E71:F71</f>
        <v>0</v>
      </c>
      <c r="F44" s="232"/>
      <c r="G44" s="230">
        <f>'３期分ＣＦ計算書(計算表）'!G71:H71</f>
        <v>0</v>
      </c>
      <c r="H44" s="232"/>
      <c r="I44" s="233" t="s">
        <v>145</v>
      </c>
      <c r="J44" s="234"/>
      <c r="K44" s="322" t="s">
        <v>17</v>
      </c>
      <c r="L44" s="323"/>
      <c r="M44" s="230">
        <f>'３期分ＣＦ計算書(計算表）'!M26:N26</f>
        <v>0</v>
      </c>
      <c r="N44" s="232"/>
      <c r="O44" s="230">
        <f>'３期分ＣＦ計算書(計算表）'!O26:P26</f>
        <v>0</v>
      </c>
      <c r="P44" s="232"/>
      <c r="Q44" s="230">
        <f>'３期分ＣＦ計算書(計算表）'!Q26:R26</f>
        <v>0</v>
      </c>
      <c r="R44" s="232"/>
      <c r="S44" s="129" t="s">
        <v>297</v>
      </c>
    </row>
    <row r="45" spans="2:19" ht="14.25" thickBot="1">
      <c r="B45" s="131" t="s">
        <v>290</v>
      </c>
      <c r="C45" s="230">
        <f>'３期分ＣＦ計算書(計算表）'!C72:D72</f>
        <v>0</v>
      </c>
      <c r="D45" s="232"/>
      <c r="E45" s="230">
        <f>'３期分ＣＦ計算書(計算表）'!E72:F72</f>
        <v>0</v>
      </c>
      <c r="F45" s="232"/>
      <c r="G45" s="230">
        <f>'３期分ＣＦ計算書(計算表）'!G72:H72</f>
        <v>0</v>
      </c>
      <c r="H45" s="232"/>
      <c r="I45" s="233" t="s">
        <v>146</v>
      </c>
      <c r="J45" s="234"/>
      <c r="K45" s="373" t="s">
        <v>142</v>
      </c>
      <c r="L45" s="374"/>
      <c r="M45" s="290">
        <f>M41+M39+M44+M38+M42+M43+M40</f>
        <v>0</v>
      </c>
      <c r="N45" s="237"/>
      <c r="O45" s="237">
        <f>O41+O39+O44+O38+O42+O43+O40</f>
        <v>0</v>
      </c>
      <c r="P45" s="237"/>
      <c r="Q45" s="237">
        <f>Q41+Q39+Q44+Q38+Q42+Q43+Q40</f>
        <v>0</v>
      </c>
      <c r="R45" s="237"/>
      <c r="S45" s="129" t="s">
        <v>236</v>
      </c>
    </row>
    <row r="46" spans="2:21" ht="13.5">
      <c r="B46" s="131" t="s">
        <v>291</v>
      </c>
      <c r="C46" s="230">
        <f>'３期分ＣＦ計算書(計算表）'!C73:D73</f>
        <v>0</v>
      </c>
      <c r="D46" s="232"/>
      <c r="E46" s="230">
        <f>'３期分ＣＦ計算書(計算表）'!E73:F73</f>
        <v>0</v>
      </c>
      <c r="F46" s="232"/>
      <c r="G46" s="230">
        <f>'３期分ＣＦ計算書(計算表）'!G73:H73</f>
        <v>0</v>
      </c>
      <c r="H46" s="232"/>
      <c r="I46" s="233" t="s">
        <v>33</v>
      </c>
      <c r="J46" s="234"/>
      <c r="K46" s="96"/>
      <c r="L46" s="96"/>
      <c r="M46" s="52"/>
      <c r="N46" s="52"/>
      <c r="O46" s="344" t="s">
        <v>304</v>
      </c>
      <c r="P46" s="344"/>
      <c r="Q46" s="344"/>
      <c r="R46" s="344"/>
      <c r="S46" s="344"/>
      <c r="T46" s="344"/>
      <c r="U46" s="344"/>
    </row>
    <row r="47" spans="2:19" ht="13.5">
      <c r="B47" s="131" t="s">
        <v>292</v>
      </c>
      <c r="C47" s="230">
        <f>'３期分ＣＦ計算書(計算表）'!C74:D74</f>
        <v>0</v>
      </c>
      <c r="D47" s="232"/>
      <c r="E47" s="230">
        <f>'３期分ＣＦ計算書(計算表）'!E74:F74</f>
        <v>0</v>
      </c>
      <c r="F47" s="232"/>
      <c r="G47" s="230">
        <f>'３期分ＣＦ計算書(計算表）'!G74:H74</f>
        <v>0</v>
      </c>
      <c r="H47" s="232"/>
      <c r="I47" s="233" t="s">
        <v>34</v>
      </c>
      <c r="J47" s="234"/>
      <c r="K47" s="96"/>
      <c r="L47" s="96"/>
      <c r="M47" s="52"/>
      <c r="N47" s="52"/>
      <c r="O47" s="52"/>
      <c r="P47" s="52"/>
      <c r="Q47" s="52"/>
      <c r="R47" s="52"/>
      <c r="S47" s="129"/>
    </row>
    <row r="48" spans="2:19" ht="13.5">
      <c r="B48" s="131" t="s">
        <v>293</v>
      </c>
      <c r="C48" s="230">
        <f>'３期分ＣＦ計算書(計算表）'!C75:D75</f>
        <v>0</v>
      </c>
      <c r="D48" s="232"/>
      <c r="E48" s="230">
        <f>'３期分ＣＦ計算書(計算表）'!E75:F75</f>
        <v>0</v>
      </c>
      <c r="F48" s="232"/>
      <c r="G48" s="230">
        <f>'３期分ＣＦ計算書(計算表）'!G75:H75</f>
        <v>0</v>
      </c>
      <c r="H48" s="232"/>
      <c r="I48" s="228" t="s">
        <v>35</v>
      </c>
      <c r="J48" s="229"/>
      <c r="K48" s="96"/>
      <c r="L48" s="96"/>
      <c r="M48" s="52"/>
      <c r="N48" s="52"/>
      <c r="O48" s="52"/>
      <c r="P48" s="52"/>
      <c r="Q48" s="52"/>
      <c r="R48" s="52"/>
      <c r="S48" s="129"/>
    </row>
    <row r="49" spans="2:19" ht="13.5">
      <c r="B49" s="131" t="s">
        <v>294</v>
      </c>
      <c r="C49" s="230">
        <f>'３期分ＣＦ計算書(計算表）'!C76:D76</f>
        <v>0</v>
      </c>
      <c r="D49" s="232"/>
      <c r="E49" s="230">
        <f>'３期分ＣＦ計算書(計算表）'!E76:F76</f>
        <v>0</v>
      </c>
      <c r="F49" s="232"/>
      <c r="G49" s="230">
        <f>'３期分ＣＦ計算書(計算表）'!G76:H76</f>
        <v>0</v>
      </c>
      <c r="H49" s="232"/>
      <c r="I49" s="233" t="s">
        <v>36</v>
      </c>
      <c r="J49" s="234"/>
      <c r="K49" s="96"/>
      <c r="L49" s="96"/>
      <c r="M49" s="52"/>
      <c r="N49" s="52"/>
      <c r="O49" s="52"/>
      <c r="P49" s="52"/>
      <c r="Q49" s="52"/>
      <c r="R49" s="52"/>
      <c r="S49" s="129"/>
    </row>
    <row r="50" spans="2:19" ht="13.5">
      <c r="B50" s="131" t="s">
        <v>261</v>
      </c>
      <c r="C50" s="251">
        <f>'３期分ＣＦ計算書(計算表）'!C78:D78</f>
        <v>0</v>
      </c>
      <c r="D50" s="252"/>
      <c r="E50" s="251">
        <f>'３期分ＣＦ計算書(計算表）'!E78:F78</f>
        <v>0</v>
      </c>
      <c r="F50" s="252"/>
      <c r="G50" s="251">
        <f>'３期分ＣＦ計算書(計算表）'!G78:H78</f>
        <v>0</v>
      </c>
      <c r="H50" s="252"/>
      <c r="I50" s="218" t="s">
        <v>221</v>
      </c>
      <c r="J50" s="253"/>
      <c r="K50" s="381" t="s">
        <v>46</v>
      </c>
      <c r="L50" s="382"/>
      <c r="M50" s="383">
        <f>-'期首期末貸借対照表入力'!M27</f>
        <v>0</v>
      </c>
      <c r="N50" s="383"/>
      <c r="O50" s="383">
        <f>-'期首期末貸借対照表入力'!O27</f>
        <v>0</v>
      </c>
      <c r="P50" s="383"/>
      <c r="Q50" s="383">
        <f>-'期首期末貸借対照表入力'!Q27</f>
        <v>0</v>
      </c>
      <c r="R50" s="383"/>
      <c r="S50" s="129" t="s">
        <v>301</v>
      </c>
    </row>
    <row r="51" spans="2:19" ht="13.5">
      <c r="B51" s="131" t="s">
        <v>243</v>
      </c>
      <c r="C51" s="251">
        <f>'３期分ＣＦ計算書(計算表）'!C80:D80</f>
        <v>0</v>
      </c>
      <c r="D51" s="252"/>
      <c r="E51" s="251">
        <f>'３期分ＣＦ計算書(計算表）'!E80:F80</f>
        <v>0</v>
      </c>
      <c r="F51" s="252"/>
      <c r="G51" s="251">
        <f>'３期分ＣＦ計算書(計算表）'!G80:H80</f>
        <v>0</v>
      </c>
      <c r="H51" s="252"/>
      <c r="I51" s="218" t="s">
        <v>222</v>
      </c>
      <c r="J51" s="253"/>
      <c r="K51" s="384" t="s">
        <v>165</v>
      </c>
      <c r="L51" s="385"/>
      <c r="M51" s="380">
        <f>'３期分ＣＦ計算書(計算表）'!M80:N80</f>
        <v>0</v>
      </c>
      <c r="N51" s="380"/>
      <c r="O51" s="380">
        <f>'３期分ＣＦ計算書(計算表）'!O80:P80</f>
        <v>0</v>
      </c>
      <c r="P51" s="380"/>
      <c r="Q51" s="380">
        <f>'３期分ＣＦ計算書(計算表）'!Q80:R80</f>
        <v>0</v>
      </c>
      <c r="R51" s="380"/>
      <c r="S51" s="129" t="s">
        <v>268</v>
      </c>
    </row>
    <row r="52" spans="2:19" ht="13.5">
      <c r="B52" s="131" t="s">
        <v>244</v>
      </c>
      <c r="C52" s="251">
        <f>'３期分ＣＦ計算書(計算表）'!C82:D82</f>
        <v>0</v>
      </c>
      <c r="D52" s="252"/>
      <c r="E52" s="251">
        <f>'３期分ＣＦ計算書(計算表）'!E82:F82</f>
        <v>0</v>
      </c>
      <c r="F52" s="252"/>
      <c r="G52" s="251">
        <f>'３期分ＣＦ計算書(計算表）'!G82:H82</f>
        <v>0</v>
      </c>
      <c r="H52" s="252"/>
      <c r="I52" s="218" t="s">
        <v>223</v>
      </c>
      <c r="J52" s="253"/>
      <c r="K52" s="384" t="s">
        <v>166</v>
      </c>
      <c r="L52" s="385"/>
      <c r="M52" s="380">
        <f>'３期分ＣＦ計算書(計算表）'!M82:N82</f>
        <v>0</v>
      </c>
      <c r="N52" s="380"/>
      <c r="O52" s="380">
        <f>'３期分ＣＦ計算書(計算表）'!O82:P82</f>
        <v>0</v>
      </c>
      <c r="P52" s="380"/>
      <c r="Q52" s="380">
        <f>'３期分ＣＦ計算書(計算表）'!Q82:R82</f>
        <v>0</v>
      </c>
      <c r="R52" s="380"/>
      <c r="S52" s="129" t="s">
        <v>269</v>
      </c>
    </row>
    <row r="53" spans="2:19" ht="13.5">
      <c r="B53" s="131" t="s">
        <v>245</v>
      </c>
      <c r="C53" s="251">
        <f>'３期分ＣＦ計算書(計算表）'!C84:D84</f>
        <v>0</v>
      </c>
      <c r="D53" s="252"/>
      <c r="E53" s="251">
        <f>'３期分ＣＦ計算書(計算表）'!E84:F84</f>
        <v>0</v>
      </c>
      <c r="F53" s="252"/>
      <c r="G53" s="251">
        <f>'３期分ＣＦ計算書(計算表）'!G84:H84</f>
        <v>0</v>
      </c>
      <c r="H53" s="252"/>
      <c r="I53" s="218" t="s">
        <v>224</v>
      </c>
      <c r="J53" s="253"/>
      <c r="K53" s="384" t="s">
        <v>167</v>
      </c>
      <c r="L53" s="385"/>
      <c r="M53" s="380">
        <f>'３期分ＣＦ計算書(計算表）'!M84:N84</f>
        <v>0</v>
      </c>
      <c r="N53" s="380"/>
      <c r="O53" s="380">
        <f>'３期分ＣＦ計算書(計算表）'!O84:P84</f>
        <v>0</v>
      </c>
      <c r="P53" s="380"/>
      <c r="Q53" s="380">
        <f>'３期分ＣＦ計算書(計算表）'!Q84:R84</f>
        <v>0</v>
      </c>
      <c r="R53" s="380"/>
      <c r="S53" s="129" t="s">
        <v>270</v>
      </c>
    </row>
    <row r="54" spans="2:19" ht="14.25" thickBot="1">
      <c r="B54" s="131" t="s">
        <v>246</v>
      </c>
      <c r="C54" s="251">
        <f>'３期分ＣＦ計算書(計算表）'!C86:D86</f>
        <v>0</v>
      </c>
      <c r="D54" s="252"/>
      <c r="E54" s="251">
        <f>'３期分ＣＦ計算書(計算表）'!E86:F86</f>
        <v>0</v>
      </c>
      <c r="F54" s="252"/>
      <c r="G54" s="251">
        <f>'３期分ＣＦ計算書(計算表）'!G86:H86</f>
        <v>0</v>
      </c>
      <c r="H54" s="252"/>
      <c r="I54" s="218" t="s">
        <v>225</v>
      </c>
      <c r="J54" s="253"/>
      <c r="K54" s="402" t="s">
        <v>168</v>
      </c>
      <c r="L54" s="403"/>
      <c r="M54" s="360">
        <f>'３期分ＣＦ計算書(計算表）'!M86:N86</f>
        <v>0</v>
      </c>
      <c r="N54" s="361"/>
      <c r="O54" s="360">
        <f>'３期分ＣＦ計算書(計算表）'!O86:P86</f>
        <v>0</v>
      </c>
      <c r="P54" s="361"/>
      <c r="Q54" s="360">
        <f>'３期分ＣＦ計算書(計算表）'!Q86:R86</f>
        <v>0</v>
      </c>
      <c r="R54" s="361"/>
      <c r="S54" s="129" t="s">
        <v>271</v>
      </c>
    </row>
    <row r="55" spans="2:19" ht="14.25" thickBot="1">
      <c r="B55" s="131" t="s">
        <v>229</v>
      </c>
      <c r="C55" s="306">
        <f>C44+C45+C46+C47+C48+C49+C50+C51+C52+C53+C54</f>
        <v>0</v>
      </c>
      <c r="D55" s="307"/>
      <c r="E55" s="306">
        <f>E44+E45+E46+E47+E48+E49+E50+E51+E52+E53+E54</f>
        <v>0</v>
      </c>
      <c r="F55" s="307"/>
      <c r="G55" s="306">
        <f>G44+G45+G46+G47+G48+G49+G50+G51+G52+G53+G54</f>
        <v>0</v>
      </c>
      <c r="H55" s="307"/>
      <c r="I55" s="308" t="s">
        <v>41</v>
      </c>
      <c r="J55" s="309"/>
      <c r="K55" s="390" t="s">
        <v>47</v>
      </c>
      <c r="L55" s="391"/>
      <c r="M55" s="394">
        <f>M50+M51+M52+M53+M54</f>
        <v>0</v>
      </c>
      <c r="N55" s="395"/>
      <c r="O55" s="394">
        <f>O50+O51+O52+O53+O54</f>
        <v>0</v>
      </c>
      <c r="P55" s="395"/>
      <c r="Q55" s="394">
        <f>Q50+Q51+Q52+Q53+Q54</f>
        <v>0</v>
      </c>
      <c r="R55" s="395"/>
      <c r="S55" s="129" t="s">
        <v>232</v>
      </c>
    </row>
    <row r="56" spans="2:19" ht="14.25" customHeight="1">
      <c r="B56" s="131"/>
      <c r="C56" s="341" t="s">
        <v>309</v>
      </c>
      <c r="D56" s="341"/>
      <c r="E56" s="341"/>
      <c r="F56" s="341"/>
      <c r="G56" s="341"/>
      <c r="H56" s="341"/>
      <c r="I56" s="341"/>
      <c r="J56" s="342"/>
      <c r="K56" s="150"/>
      <c r="L56" s="78"/>
      <c r="M56" s="78"/>
      <c r="N56" s="78"/>
      <c r="O56" s="78"/>
      <c r="P56" s="39" t="s">
        <v>310</v>
      </c>
      <c r="R56" s="78"/>
      <c r="S56" s="129"/>
    </row>
    <row r="57" spans="2:19" ht="13.5">
      <c r="B57" s="131" t="s">
        <v>300</v>
      </c>
      <c r="C57" s="230">
        <f>'３期分ＣＦ計算書(計算表）'!C90:D90</f>
        <v>0</v>
      </c>
      <c r="D57" s="232"/>
      <c r="E57" s="230">
        <f>'３期分ＣＦ計算書(計算表）'!E90:F90</f>
        <v>0</v>
      </c>
      <c r="F57" s="232"/>
      <c r="G57" s="230">
        <f>'３期分ＣＦ計算書(計算表）'!G90:H90</f>
        <v>0</v>
      </c>
      <c r="H57" s="232"/>
      <c r="I57" s="297" t="s">
        <v>48</v>
      </c>
      <c r="J57" s="234"/>
      <c r="K57" s="351" t="s">
        <v>169</v>
      </c>
      <c r="L57" s="352"/>
      <c r="M57" s="358">
        <f>'３期分ＣＦ計算書(計算表）'!M90:N90</f>
        <v>0</v>
      </c>
      <c r="N57" s="359"/>
      <c r="O57" s="358">
        <f>'３期分ＣＦ計算書(計算表）'!O90:P90</f>
        <v>0</v>
      </c>
      <c r="P57" s="359"/>
      <c r="Q57" s="358">
        <f>'３期分ＣＦ計算書(計算表）'!Q90:R90</f>
        <v>0</v>
      </c>
      <c r="R57" s="359"/>
      <c r="S57" s="129" t="s">
        <v>312</v>
      </c>
    </row>
    <row r="58" spans="3:20" ht="14.25" customHeight="1" thickBot="1">
      <c r="C58" s="396"/>
      <c r="D58" s="396"/>
      <c r="E58" s="396"/>
      <c r="F58" s="396"/>
      <c r="G58" s="396"/>
      <c r="H58" s="396"/>
      <c r="I58" s="396"/>
      <c r="J58" s="397"/>
      <c r="T58" s="77"/>
    </row>
    <row r="59" spans="2:20" ht="14.25" customHeight="1" thickBot="1">
      <c r="B59" s="149"/>
      <c r="C59" s="398" t="s">
        <v>170</v>
      </c>
      <c r="D59" s="398"/>
      <c r="E59" s="399" t="s">
        <v>171</v>
      </c>
      <c r="F59" s="399"/>
      <c r="G59" s="399" t="s">
        <v>172</v>
      </c>
      <c r="H59" s="399"/>
      <c r="I59" s="80"/>
      <c r="J59" s="81"/>
      <c r="K59" s="127" t="s">
        <v>227</v>
      </c>
      <c r="L59" s="80"/>
      <c r="M59" s="80"/>
      <c r="N59" s="80"/>
      <c r="O59" s="80"/>
      <c r="P59" s="80"/>
      <c r="Q59" s="80"/>
      <c r="R59" s="80"/>
      <c r="S59" s="153"/>
      <c r="T59" s="124"/>
    </row>
    <row r="60" spans="2:20" ht="14.25" thickBot="1">
      <c r="B60" s="82" t="s">
        <v>62</v>
      </c>
      <c r="C60" s="386">
        <f>Q9</f>
        <v>0</v>
      </c>
      <c r="D60" s="387"/>
      <c r="E60" s="386">
        <f>O9</f>
        <v>0</v>
      </c>
      <c r="F60" s="387"/>
      <c r="G60" s="386">
        <f>M9</f>
        <v>0</v>
      </c>
      <c r="H60" s="387"/>
      <c r="I60" s="392" t="s">
        <v>8</v>
      </c>
      <c r="J60" s="393"/>
      <c r="K60" s="120"/>
      <c r="L60" s="78"/>
      <c r="M60" s="362" t="s">
        <v>172</v>
      </c>
      <c r="N60" s="362"/>
      <c r="O60" s="362" t="s">
        <v>58</v>
      </c>
      <c r="P60" s="362"/>
      <c r="Q60" s="362" t="s">
        <v>59</v>
      </c>
      <c r="R60" s="362"/>
      <c r="S60" s="129"/>
      <c r="T60" s="122"/>
    </row>
    <row r="61" spans="2:20" ht="14.25" customHeight="1" thickBot="1">
      <c r="B61" s="82" t="s">
        <v>54</v>
      </c>
      <c r="C61" s="386">
        <f>C11</f>
        <v>0</v>
      </c>
      <c r="D61" s="387"/>
      <c r="E61" s="386">
        <f>E11</f>
        <v>0</v>
      </c>
      <c r="F61" s="387"/>
      <c r="G61" s="386">
        <f>G11</f>
        <v>0</v>
      </c>
      <c r="H61" s="387"/>
      <c r="I61" s="392" t="s">
        <v>13</v>
      </c>
      <c r="J61" s="393"/>
      <c r="K61" s="420" t="s">
        <v>226</v>
      </c>
      <c r="L61" s="293"/>
      <c r="M61" s="289">
        <f>G68</f>
        <v>0</v>
      </c>
      <c r="N61" s="290"/>
      <c r="O61" s="289">
        <f>E68</f>
        <v>0</v>
      </c>
      <c r="P61" s="290"/>
      <c r="Q61" s="289">
        <f>C68</f>
        <v>0</v>
      </c>
      <c r="R61" s="290"/>
      <c r="S61" s="129" t="s">
        <v>230</v>
      </c>
      <c r="T61" s="122"/>
    </row>
    <row r="62" spans="1:20" ht="14.25" thickBot="1">
      <c r="A62" s="79"/>
      <c r="B62" s="82" t="s">
        <v>64</v>
      </c>
      <c r="C62" s="386">
        <f>C19</f>
        <v>0</v>
      </c>
      <c r="D62" s="387"/>
      <c r="E62" s="386">
        <f>E19</f>
        <v>0</v>
      </c>
      <c r="F62" s="387"/>
      <c r="G62" s="386">
        <f>G19</f>
        <v>0</v>
      </c>
      <c r="H62" s="387"/>
      <c r="I62" s="392" t="s">
        <v>16</v>
      </c>
      <c r="J62" s="393"/>
      <c r="K62" s="123"/>
      <c r="L62" s="76"/>
      <c r="M62" s="76"/>
      <c r="N62" s="76"/>
      <c r="O62" s="76"/>
      <c r="P62" s="76"/>
      <c r="Q62" s="76"/>
      <c r="R62" s="76"/>
      <c r="S62" s="77"/>
      <c r="T62" s="122"/>
    </row>
    <row r="63" spans="1:20" ht="14.25" customHeight="1" thickBot="1">
      <c r="A63" s="79"/>
      <c r="B63" s="82" t="s">
        <v>68</v>
      </c>
      <c r="C63" s="386">
        <f>C29</f>
        <v>0</v>
      </c>
      <c r="D63" s="387"/>
      <c r="E63" s="386">
        <f>E29</f>
        <v>0</v>
      </c>
      <c r="F63" s="387"/>
      <c r="G63" s="386">
        <f>G29</f>
        <v>0</v>
      </c>
      <c r="H63" s="387"/>
      <c r="I63" s="392" t="s">
        <v>32</v>
      </c>
      <c r="J63" s="393"/>
      <c r="K63" s="285" t="s">
        <v>41</v>
      </c>
      <c r="L63" s="286"/>
      <c r="M63" s="273">
        <f>G55</f>
        <v>0</v>
      </c>
      <c r="N63" s="274"/>
      <c r="O63" s="273">
        <f>E55</f>
        <v>0</v>
      </c>
      <c r="P63" s="274"/>
      <c r="Q63" s="273">
        <f>C55</f>
        <v>0</v>
      </c>
      <c r="R63" s="274"/>
      <c r="S63" s="129" t="s">
        <v>229</v>
      </c>
      <c r="T63" s="122"/>
    </row>
    <row r="64" spans="1:20" ht="14.25" thickBot="1">
      <c r="A64" s="79"/>
      <c r="B64" s="84" t="s">
        <v>192</v>
      </c>
      <c r="C64" s="405">
        <f>C60+C61+C62+C63</f>
        <v>0</v>
      </c>
      <c r="D64" s="405"/>
      <c r="E64" s="405">
        <f>E60+E61+E62+E63</f>
        <v>0</v>
      </c>
      <c r="F64" s="405"/>
      <c r="G64" s="405">
        <f>G60+G61+G62+G63</f>
        <v>0</v>
      </c>
      <c r="H64" s="405"/>
      <c r="I64" s="406" t="s">
        <v>52</v>
      </c>
      <c r="J64" s="407"/>
      <c r="K64" s="421" t="s">
        <v>80</v>
      </c>
      <c r="L64" s="422"/>
      <c r="M64" s="415">
        <f>M61+M63</f>
        <v>0</v>
      </c>
      <c r="N64" s="415"/>
      <c r="O64" s="415">
        <f>O61+O63</f>
        <v>0</v>
      </c>
      <c r="P64" s="415"/>
      <c r="Q64" s="415">
        <f>Q61+Q63</f>
        <v>0</v>
      </c>
      <c r="R64" s="415"/>
      <c r="S64" s="353" t="s">
        <v>231</v>
      </c>
      <c r="T64" s="354"/>
    </row>
    <row r="65" spans="1:20" ht="14.25" thickBot="1">
      <c r="A65" s="79"/>
      <c r="B65" s="82" t="s">
        <v>66</v>
      </c>
      <c r="C65" s="386">
        <f>Q45</f>
        <v>0</v>
      </c>
      <c r="D65" s="387"/>
      <c r="E65" s="386">
        <f>O45</f>
        <v>0</v>
      </c>
      <c r="F65" s="387"/>
      <c r="G65" s="386">
        <f>M45</f>
        <v>0</v>
      </c>
      <c r="H65" s="387"/>
      <c r="I65" s="386" t="s">
        <v>142</v>
      </c>
      <c r="J65" s="408"/>
      <c r="K65" s="249"/>
      <c r="L65" s="423"/>
      <c r="M65" s="210"/>
      <c r="N65" s="210"/>
      <c r="O65" s="210"/>
      <c r="P65" s="210"/>
      <c r="Q65" s="210"/>
      <c r="R65" s="210"/>
      <c r="S65" s="353"/>
      <c r="T65" s="354"/>
    </row>
    <row r="66" spans="1:20" ht="14.25" thickBot="1">
      <c r="A66" s="83"/>
      <c r="B66" s="82" t="s">
        <v>67</v>
      </c>
      <c r="C66" s="386">
        <f>C42</f>
        <v>0</v>
      </c>
      <c r="D66" s="387"/>
      <c r="E66" s="386">
        <f>E42</f>
        <v>0</v>
      </c>
      <c r="F66" s="387"/>
      <c r="G66" s="386">
        <f>G42</f>
        <v>0</v>
      </c>
      <c r="H66" s="387"/>
      <c r="I66" s="392" t="s">
        <v>141</v>
      </c>
      <c r="J66" s="393"/>
      <c r="K66" s="254" t="s">
        <v>47</v>
      </c>
      <c r="L66" s="255"/>
      <c r="M66" s="281">
        <f>M55</f>
        <v>0</v>
      </c>
      <c r="N66" s="282"/>
      <c r="O66" s="281">
        <f>O55</f>
        <v>0</v>
      </c>
      <c r="P66" s="282"/>
      <c r="Q66" s="281">
        <f>Q55</f>
        <v>0</v>
      </c>
      <c r="R66" s="282"/>
      <c r="S66" s="129" t="s">
        <v>232</v>
      </c>
      <c r="T66" s="122"/>
    </row>
    <row r="67" spans="1:20" ht="14.25" thickBot="1">
      <c r="A67" s="79"/>
      <c r="B67" s="82" t="s">
        <v>76</v>
      </c>
      <c r="C67" s="386">
        <f>C36</f>
        <v>0</v>
      </c>
      <c r="D67" s="387"/>
      <c r="E67" s="386">
        <f>E36</f>
        <v>0</v>
      </c>
      <c r="F67" s="387"/>
      <c r="G67" s="386">
        <f>G36</f>
        <v>0</v>
      </c>
      <c r="H67" s="387"/>
      <c r="I67" s="392" t="s">
        <v>28</v>
      </c>
      <c r="J67" s="393"/>
      <c r="K67" s="409" t="s">
        <v>5</v>
      </c>
      <c r="L67" s="410"/>
      <c r="M67" s="416">
        <f>M64+M66</f>
        <v>0</v>
      </c>
      <c r="N67" s="416"/>
      <c r="O67" s="416">
        <f>O64+O66</f>
        <v>0</v>
      </c>
      <c r="P67" s="416"/>
      <c r="Q67" s="416">
        <f>Q64+Q66</f>
        <v>0</v>
      </c>
      <c r="R67" s="416"/>
      <c r="S67" s="353" t="s">
        <v>233</v>
      </c>
      <c r="T67" s="354"/>
    </row>
    <row r="68" spans="1:20" ht="14.25" thickBot="1">
      <c r="A68" s="79"/>
      <c r="B68" s="128" t="s">
        <v>191</v>
      </c>
      <c r="C68" s="404">
        <f>C64+C65+C66+C67</f>
        <v>0</v>
      </c>
      <c r="D68" s="404"/>
      <c r="E68" s="404">
        <f>E64+E65+E66+E67</f>
        <v>0</v>
      </c>
      <c r="F68" s="404"/>
      <c r="G68" s="404">
        <f>G64+G65+G66+G67</f>
        <v>0</v>
      </c>
      <c r="H68" s="404"/>
      <c r="I68" s="413" t="s">
        <v>53</v>
      </c>
      <c r="J68" s="414"/>
      <c r="K68" s="411"/>
      <c r="L68" s="412"/>
      <c r="M68" s="417"/>
      <c r="N68" s="417"/>
      <c r="O68" s="417"/>
      <c r="P68" s="417"/>
      <c r="Q68" s="417"/>
      <c r="R68" s="417"/>
      <c r="S68" s="355"/>
      <c r="T68" s="356"/>
    </row>
    <row r="69" ht="13.5">
      <c r="K69" s="69"/>
    </row>
    <row r="70" ht="13.5">
      <c r="K70" s="69"/>
    </row>
    <row r="72" ht="5.25" customHeight="1"/>
    <row r="74" ht="6" customHeight="1"/>
  </sheetData>
  <sheetProtection sheet="1"/>
  <mergeCells count="418">
    <mergeCell ref="O66:P66"/>
    <mergeCell ref="Q66:R66"/>
    <mergeCell ref="K61:L61"/>
    <mergeCell ref="M61:N61"/>
    <mergeCell ref="O61:P61"/>
    <mergeCell ref="Q61:R61"/>
    <mergeCell ref="K64:L65"/>
    <mergeCell ref="M64:N65"/>
    <mergeCell ref="Q64:R65"/>
    <mergeCell ref="C55:D55"/>
    <mergeCell ref="E55:F55"/>
    <mergeCell ref="G55:H55"/>
    <mergeCell ref="I55:J55"/>
    <mergeCell ref="C57:D57"/>
    <mergeCell ref="E57:F57"/>
    <mergeCell ref="G57:H57"/>
    <mergeCell ref="I57:J57"/>
    <mergeCell ref="C53:D53"/>
    <mergeCell ref="E53:F53"/>
    <mergeCell ref="G53:H53"/>
    <mergeCell ref="I53:J53"/>
    <mergeCell ref="C54:D54"/>
    <mergeCell ref="E54:F54"/>
    <mergeCell ref="G54:H54"/>
    <mergeCell ref="I54:J54"/>
    <mergeCell ref="C51:D51"/>
    <mergeCell ref="E51:F51"/>
    <mergeCell ref="G51:H51"/>
    <mergeCell ref="I51:J51"/>
    <mergeCell ref="C52:D52"/>
    <mergeCell ref="E52:F52"/>
    <mergeCell ref="G52:H52"/>
    <mergeCell ref="I52:J52"/>
    <mergeCell ref="C15:D15"/>
    <mergeCell ref="C49:D49"/>
    <mergeCell ref="E49:F49"/>
    <mergeCell ref="G49:H49"/>
    <mergeCell ref="I49:J49"/>
    <mergeCell ref="C50:D50"/>
    <mergeCell ref="E50:F50"/>
    <mergeCell ref="G50:H50"/>
    <mergeCell ref="I50:J50"/>
    <mergeCell ref="G17:H17"/>
    <mergeCell ref="C13:D13"/>
    <mergeCell ref="E13:F13"/>
    <mergeCell ref="G13:H13"/>
    <mergeCell ref="I13:J13"/>
    <mergeCell ref="C14:D14"/>
    <mergeCell ref="E14:F14"/>
    <mergeCell ref="G14:H14"/>
    <mergeCell ref="I14:J14"/>
    <mergeCell ref="I11:J11"/>
    <mergeCell ref="M39:N39"/>
    <mergeCell ref="K44:L44"/>
    <mergeCell ref="M44:N44"/>
    <mergeCell ref="O44:P44"/>
    <mergeCell ref="Q44:R44"/>
    <mergeCell ref="I15:J15"/>
    <mergeCell ref="I16:J16"/>
    <mergeCell ref="I17:J17"/>
    <mergeCell ref="I18:J18"/>
    <mergeCell ref="G10:H10"/>
    <mergeCell ref="C9:D9"/>
    <mergeCell ref="E9:F9"/>
    <mergeCell ref="C10:D10"/>
    <mergeCell ref="E10:F10"/>
    <mergeCell ref="C11:D11"/>
    <mergeCell ref="E11:F11"/>
    <mergeCell ref="G11:H11"/>
    <mergeCell ref="Q6:R6"/>
    <mergeCell ref="O7:P7"/>
    <mergeCell ref="K9:L9"/>
    <mergeCell ref="I9:J9"/>
    <mergeCell ref="I10:J10"/>
    <mergeCell ref="I6:J6"/>
    <mergeCell ref="M7:N7"/>
    <mergeCell ref="Q7:R7"/>
    <mergeCell ref="Q8:R8"/>
    <mergeCell ref="Q21:R21"/>
    <mergeCell ref="M22:N22"/>
    <mergeCell ref="K22:L22"/>
    <mergeCell ref="M17:N17"/>
    <mergeCell ref="K20:L20"/>
    <mergeCell ref="K21:L21"/>
    <mergeCell ref="O18:P18"/>
    <mergeCell ref="O17:P17"/>
    <mergeCell ref="M60:N60"/>
    <mergeCell ref="O60:P60"/>
    <mergeCell ref="Q60:R60"/>
    <mergeCell ref="O64:P65"/>
    <mergeCell ref="Q67:R68"/>
    <mergeCell ref="O67:P68"/>
    <mergeCell ref="M67:N68"/>
    <mergeCell ref="O63:P63"/>
    <mergeCell ref="Q63:R63"/>
    <mergeCell ref="M66:N66"/>
    <mergeCell ref="K67:L68"/>
    <mergeCell ref="E67:F67"/>
    <mergeCell ref="G67:H67"/>
    <mergeCell ref="G68:H68"/>
    <mergeCell ref="C65:D65"/>
    <mergeCell ref="E65:F65"/>
    <mergeCell ref="I66:J66"/>
    <mergeCell ref="I68:J68"/>
    <mergeCell ref="C68:D68"/>
    <mergeCell ref="C66:D66"/>
    <mergeCell ref="E66:F66"/>
    <mergeCell ref="E68:F68"/>
    <mergeCell ref="I62:J62"/>
    <mergeCell ref="C64:D64"/>
    <mergeCell ref="E64:F64"/>
    <mergeCell ref="G64:H64"/>
    <mergeCell ref="I64:J64"/>
    <mergeCell ref="I65:J65"/>
    <mergeCell ref="C67:D67"/>
    <mergeCell ref="G60:H60"/>
    <mergeCell ref="I60:J60"/>
    <mergeCell ref="C63:D63"/>
    <mergeCell ref="E63:F63"/>
    <mergeCell ref="G63:H63"/>
    <mergeCell ref="E62:F62"/>
    <mergeCell ref="G62:H62"/>
    <mergeCell ref="Q5:R5"/>
    <mergeCell ref="L35:M35"/>
    <mergeCell ref="N35:O35"/>
    <mergeCell ref="P35:Q35"/>
    <mergeCell ref="R35:S35"/>
    <mergeCell ref="O24:P24"/>
    <mergeCell ref="Q24:R24"/>
    <mergeCell ref="Q17:R17"/>
    <mergeCell ref="M21:N21"/>
    <mergeCell ref="O21:P21"/>
    <mergeCell ref="M55:N55"/>
    <mergeCell ref="O55:P55"/>
    <mergeCell ref="E15:F15"/>
    <mergeCell ref="G15:H15"/>
    <mergeCell ref="C16:D16"/>
    <mergeCell ref="E16:F16"/>
    <mergeCell ref="G16:H16"/>
    <mergeCell ref="C17:D17"/>
    <mergeCell ref="E17:F17"/>
    <mergeCell ref="K54:L54"/>
    <mergeCell ref="Q55:R55"/>
    <mergeCell ref="I67:J67"/>
    <mergeCell ref="C58:J58"/>
    <mergeCell ref="O57:P57"/>
    <mergeCell ref="C59:D59"/>
    <mergeCell ref="E59:F59"/>
    <mergeCell ref="G59:H59"/>
    <mergeCell ref="Q57:R57"/>
    <mergeCell ref="K63:L63"/>
    <mergeCell ref="M63:N63"/>
    <mergeCell ref="K55:L55"/>
    <mergeCell ref="I63:J63"/>
    <mergeCell ref="C62:D62"/>
    <mergeCell ref="G65:H65"/>
    <mergeCell ref="G66:H66"/>
    <mergeCell ref="K53:L53"/>
    <mergeCell ref="K66:L66"/>
    <mergeCell ref="I61:J61"/>
    <mergeCell ref="C60:D60"/>
    <mergeCell ref="E60:F60"/>
    <mergeCell ref="M54:N54"/>
    <mergeCell ref="O54:P54"/>
    <mergeCell ref="C61:D61"/>
    <mergeCell ref="E61:F61"/>
    <mergeCell ref="G61:H61"/>
    <mergeCell ref="K36:S36"/>
    <mergeCell ref="Q52:R52"/>
    <mergeCell ref="K51:L51"/>
    <mergeCell ref="C36:D36"/>
    <mergeCell ref="E36:F36"/>
    <mergeCell ref="K32:L32"/>
    <mergeCell ref="M32:N32"/>
    <mergeCell ref="O32:P32"/>
    <mergeCell ref="M53:N53"/>
    <mergeCell ref="O53:P53"/>
    <mergeCell ref="Q53:R53"/>
    <mergeCell ref="K52:L52"/>
    <mergeCell ref="M52:N52"/>
    <mergeCell ref="O52:P52"/>
    <mergeCell ref="M43:N43"/>
    <mergeCell ref="Q32:R32"/>
    <mergeCell ref="K33:S33"/>
    <mergeCell ref="Q51:R51"/>
    <mergeCell ref="K50:L50"/>
    <mergeCell ref="M50:N50"/>
    <mergeCell ref="O50:P50"/>
    <mergeCell ref="Q50:R50"/>
    <mergeCell ref="O51:P51"/>
    <mergeCell ref="Q42:R42"/>
    <mergeCell ref="Q43:R43"/>
    <mergeCell ref="G18:H18"/>
    <mergeCell ref="G19:H19"/>
    <mergeCell ref="I19:J19"/>
    <mergeCell ref="G21:H21"/>
    <mergeCell ref="M51:N51"/>
    <mergeCell ref="I23:J23"/>
    <mergeCell ref="G32:H32"/>
    <mergeCell ref="I32:J32"/>
    <mergeCell ref="G33:H33"/>
    <mergeCell ref="I21:J21"/>
    <mergeCell ref="C18:D18"/>
    <mergeCell ref="E18:F18"/>
    <mergeCell ref="C19:D19"/>
    <mergeCell ref="E19:F19"/>
    <mergeCell ref="C21:D21"/>
    <mergeCell ref="E21:F21"/>
    <mergeCell ref="C22:D22"/>
    <mergeCell ref="E22:F22"/>
    <mergeCell ref="G22:H22"/>
    <mergeCell ref="I22:J22"/>
    <mergeCell ref="C23:D23"/>
    <mergeCell ref="E23:F23"/>
    <mergeCell ref="G23:H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G34:H34"/>
    <mergeCell ref="I34:J34"/>
    <mergeCell ref="C31:D31"/>
    <mergeCell ref="E31:F31"/>
    <mergeCell ref="G31:H31"/>
    <mergeCell ref="I31:J31"/>
    <mergeCell ref="C32:D32"/>
    <mergeCell ref="E32:F32"/>
    <mergeCell ref="Q25:R25"/>
    <mergeCell ref="Q26:R26"/>
    <mergeCell ref="O27:P27"/>
    <mergeCell ref="Q27:R27"/>
    <mergeCell ref="O28:P28"/>
    <mergeCell ref="Q28:R28"/>
    <mergeCell ref="O25:P25"/>
    <mergeCell ref="O26:P26"/>
    <mergeCell ref="I35:J35"/>
    <mergeCell ref="K6:L6"/>
    <mergeCell ref="M6:N6"/>
    <mergeCell ref="C33:D33"/>
    <mergeCell ref="E33:F33"/>
    <mergeCell ref="C35:D35"/>
    <mergeCell ref="E35:F35"/>
    <mergeCell ref="M24:N24"/>
    <mergeCell ref="C34:D34"/>
    <mergeCell ref="E34:F34"/>
    <mergeCell ref="G36:H36"/>
    <mergeCell ref="I36:J36"/>
    <mergeCell ref="K24:L24"/>
    <mergeCell ref="K25:L25"/>
    <mergeCell ref="K26:L26"/>
    <mergeCell ref="K27:L27"/>
    <mergeCell ref="K28:L28"/>
    <mergeCell ref="K29:L29"/>
    <mergeCell ref="I33:J33"/>
    <mergeCell ref="G35:H35"/>
    <mergeCell ref="M25:N25"/>
    <mergeCell ref="M26:N26"/>
    <mergeCell ref="M27:N27"/>
    <mergeCell ref="M28:N28"/>
    <mergeCell ref="M29:N29"/>
    <mergeCell ref="C42:D42"/>
    <mergeCell ref="E42:F42"/>
    <mergeCell ref="G42:H42"/>
    <mergeCell ref="I42:J42"/>
    <mergeCell ref="C39:D39"/>
    <mergeCell ref="K13:L13"/>
    <mergeCell ref="M13:N13"/>
    <mergeCell ref="I39:J39"/>
    <mergeCell ref="Q45:R45"/>
    <mergeCell ref="Q40:R40"/>
    <mergeCell ref="K45:L45"/>
    <mergeCell ref="O45:P45"/>
    <mergeCell ref="O40:P40"/>
    <mergeCell ref="O43:P43"/>
    <mergeCell ref="M45:N45"/>
    <mergeCell ref="O13:P13"/>
    <mergeCell ref="Q13:R13"/>
    <mergeCell ref="O29:P29"/>
    <mergeCell ref="Q29:R29"/>
    <mergeCell ref="C44:D44"/>
    <mergeCell ref="E44:F44"/>
    <mergeCell ref="G44:H44"/>
    <mergeCell ref="I44:J44"/>
    <mergeCell ref="G38:H38"/>
    <mergeCell ref="I38:J38"/>
    <mergeCell ref="E39:F39"/>
    <mergeCell ref="G39:H39"/>
    <mergeCell ref="C38:D38"/>
    <mergeCell ref="E38:F38"/>
    <mergeCell ref="Q38:R38"/>
    <mergeCell ref="K42:L42"/>
    <mergeCell ref="M42:N42"/>
    <mergeCell ref="O42:P42"/>
    <mergeCell ref="K40:L40"/>
    <mergeCell ref="M40:N40"/>
    <mergeCell ref="O38:P38"/>
    <mergeCell ref="K43:L43"/>
    <mergeCell ref="C41:D41"/>
    <mergeCell ref="E41:F41"/>
    <mergeCell ref="G41:H41"/>
    <mergeCell ref="I41:J41"/>
    <mergeCell ref="K38:L38"/>
    <mergeCell ref="M38:N38"/>
    <mergeCell ref="K39:L39"/>
    <mergeCell ref="C40:D40"/>
    <mergeCell ref="E40:F40"/>
    <mergeCell ref="G40:H40"/>
    <mergeCell ref="I40:J40"/>
    <mergeCell ref="C45:D45"/>
    <mergeCell ref="E45:F45"/>
    <mergeCell ref="G45:H45"/>
    <mergeCell ref="I45:J45"/>
    <mergeCell ref="Q41:R41"/>
    <mergeCell ref="O39:P39"/>
    <mergeCell ref="Q39:R39"/>
    <mergeCell ref="K41:L41"/>
    <mergeCell ref="M41:N41"/>
    <mergeCell ref="O41:P41"/>
    <mergeCell ref="G46:H46"/>
    <mergeCell ref="I46:J46"/>
    <mergeCell ref="C47:D47"/>
    <mergeCell ref="E47:F47"/>
    <mergeCell ref="G47:H47"/>
    <mergeCell ref="I47:J47"/>
    <mergeCell ref="C8:D8"/>
    <mergeCell ref="E8:F8"/>
    <mergeCell ref="G8:H8"/>
    <mergeCell ref="I8:J8"/>
    <mergeCell ref="M9:N9"/>
    <mergeCell ref="O9:P9"/>
    <mergeCell ref="G9:H9"/>
    <mergeCell ref="O16:P16"/>
    <mergeCell ref="C48:D48"/>
    <mergeCell ref="E48:F48"/>
    <mergeCell ref="G48:H48"/>
    <mergeCell ref="I48:J48"/>
    <mergeCell ref="M20:N20"/>
    <mergeCell ref="K17:L17"/>
    <mergeCell ref="K18:L18"/>
    <mergeCell ref="C46:D46"/>
    <mergeCell ref="E46:F46"/>
    <mergeCell ref="C7:D7"/>
    <mergeCell ref="E7:F7"/>
    <mergeCell ref="G7:H7"/>
    <mergeCell ref="I7:J7"/>
    <mergeCell ref="C6:D6"/>
    <mergeCell ref="E6:F6"/>
    <mergeCell ref="G6:H6"/>
    <mergeCell ref="B3:C3"/>
    <mergeCell ref="D3:E3"/>
    <mergeCell ref="F3:G3"/>
    <mergeCell ref="H3:I3"/>
    <mergeCell ref="C5:D5"/>
    <mergeCell ref="E5:F5"/>
    <mergeCell ref="G5:H5"/>
    <mergeCell ref="I5:J5"/>
    <mergeCell ref="C4:D4"/>
    <mergeCell ref="E4:F4"/>
    <mergeCell ref="G4:H4"/>
    <mergeCell ref="I4:J4"/>
    <mergeCell ref="K8:L8"/>
    <mergeCell ref="M8:N8"/>
    <mergeCell ref="O8:P8"/>
    <mergeCell ref="K7:L7"/>
    <mergeCell ref="K5:L5"/>
    <mergeCell ref="M5:N5"/>
    <mergeCell ref="O5:P5"/>
    <mergeCell ref="O6:P6"/>
    <mergeCell ref="L3:M3"/>
    <mergeCell ref="N3:O3"/>
    <mergeCell ref="P3:Q3"/>
    <mergeCell ref="R3:S3"/>
    <mergeCell ref="M15:N15"/>
    <mergeCell ref="O15:P15"/>
    <mergeCell ref="Q15:R15"/>
    <mergeCell ref="Q9:R9"/>
    <mergeCell ref="K11:R11"/>
    <mergeCell ref="K15:L15"/>
    <mergeCell ref="K57:L57"/>
    <mergeCell ref="S64:T65"/>
    <mergeCell ref="S67:T68"/>
    <mergeCell ref="K31:T31"/>
    <mergeCell ref="Q16:R16"/>
    <mergeCell ref="M57:N57"/>
    <mergeCell ref="Q54:R54"/>
    <mergeCell ref="O20:P20"/>
    <mergeCell ref="Q20:R20"/>
    <mergeCell ref="O22:P22"/>
    <mergeCell ref="C12:H12"/>
    <mergeCell ref="C43:F43"/>
    <mergeCell ref="C56:J56"/>
    <mergeCell ref="Q10:T10"/>
    <mergeCell ref="O46:U46"/>
    <mergeCell ref="K16:L16"/>
    <mergeCell ref="M16:N16"/>
    <mergeCell ref="Q22:R22"/>
    <mergeCell ref="M18:N18"/>
    <mergeCell ref="Q18:R18"/>
  </mergeCells>
  <printOptions/>
  <pageMargins left="0.4" right="0.1968503937007874" top="0.46" bottom="0.2362204724409449" header="0.2" footer="0.1968503937007874"/>
  <pageSetup horizontalDpi="600" verticalDpi="600" orientation="portrait" paperSize="9" scale="92" r:id="rId1"/>
  <headerFooter alignWithMargins="0">
    <oddHeader>&amp;C&amp;"ＭＳ Ｐゴシック,太字"&amp;16 3期分ＣＦ簡易計算書（完成）</oddHeader>
  </headerFooter>
</worksheet>
</file>

<file path=xl/worksheets/sheet5.xml><?xml version="1.0" encoding="utf-8"?>
<worksheet xmlns="http://schemas.openxmlformats.org/spreadsheetml/2006/main" xmlns:r="http://schemas.openxmlformats.org/officeDocument/2006/relationships">
  <sheetPr>
    <tabColor theme="5" tint="0.5999900102615356"/>
  </sheetPr>
  <dimension ref="B1:I29"/>
  <sheetViews>
    <sheetView zoomScalePageLayoutView="0" workbookViewId="0" topLeftCell="B16">
      <selection activeCell="I30" sqref="I30"/>
    </sheetView>
  </sheetViews>
  <sheetFormatPr defaultColWidth="9.00390625" defaultRowHeight="13.5"/>
  <cols>
    <col min="1" max="1" width="0.6171875" style="0" hidden="1" customWidth="1"/>
    <col min="2" max="2" width="1.37890625" style="154" customWidth="1"/>
    <col min="3" max="3" width="22.50390625" style="163" customWidth="1"/>
    <col min="4" max="4" width="3.375" style="0" bestFit="1" customWidth="1"/>
    <col min="5" max="7" width="14.875" style="3" customWidth="1"/>
    <col min="8" max="8" width="7.50390625" style="164" customWidth="1"/>
    <col min="9" max="9" width="67.00390625" style="165" customWidth="1"/>
  </cols>
  <sheetData>
    <row r="1" spans="3:9" ht="15.75" customHeight="1">
      <c r="C1" s="433" t="s">
        <v>220</v>
      </c>
      <c r="D1" s="428" t="s">
        <v>316</v>
      </c>
      <c r="E1" s="428" t="s">
        <v>348</v>
      </c>
      <c r="F1" s="428"/>
      <c r="H1" s="437" t="str">
        <f>'３期分ＣＦ計算書(完成）'!R1</f>
        <v>千円</v>
      </c>
      <c r="I1" s="435" t="s">
        <v>349</v>
      </c>
    </row>
    <row r="2" spans="3:9" ht="15.75" customHeight="1">
      <c r="C2" s="433"/>
      <c r="D2" s="428"/>
      <c r="E2" s="428"/>
      <c r="F2" s="428"/>
      <c r="H2" s="430"/>
      <c r="I2" s="435"/>
    </row>
    <row r="3" ht="15.75" customHeight="1">
      <c r="B3" s="154" t="s">
        <v>179</v>
      </c>
    </row>
    <row r="4" spans="3:9" ht="20.25" customHeight="1">
      <c r="C4" s="433" t="s">
        <v>180</v>
      </c>
      <c r="D4" s="428" t="s">
        <v>316</v>
      </c>
      <c r="E4" s="425" t="s">
        <v>339</v>
      </c>
      <c r="F4" s="425"/>
      <c r="G4" s="425"/>
      <c r="H4" s="430" t="s">
        <v>338</v>
      </c>
      <c r="I4" s="435" t="s">
        <v>357</v>
      </c>
    </row>
    <row r="5" spans="3:9" ht="20.25" customHeight="1">
      <c r="C5" s="433"/>
      <c r="D5" s="428"/>
      <c r="E5" s="424" t="s">
        <v>341</v>
      </c>
      <c r="F5" s="424"/>
      <c r="G5" s="424"/>
      <c r="H5" s="430"/>
      <c r="I5" s="435"/>
    </row>
    <row r="6" spans="3:9" ht="20.25" customHeight="1">
      <c r="C6" s="433" t="s">
        <v>181</v>
      </c>
      <c r="D6" s="428" t="s">
        <v>316</v>
      </c>
      <c r="E6" s="425" t="s">
        <v>340</v>
      </c>
      <c r="F6" s="425"/>
      <c r="G6" s="425"/>
      <c r="H6" s="430" t="s">
        <v>338</v>
      </c>
      <c r="I6" s="435" t="s">
        <v>358</v>
      </c>
    </row>
    <row r="7" spans="3:9" ht="20.25" customHeight="1">
      <c r="C7" s="433"/>
      <c r="D7" s="428"/>
      <c r="E7" s="424" t="s">
        <v>341</v>
      </c>
      <c r="F7" s="424"/>
      <c r="G7" s="424"/>
      <c r="H7" s="430"/>
      <c r="I7" s="435"/>
    </row>
    <row r="8" spans="3:9" ht="24" customHeight="1">
      <c r="C8" s="433" t="s">
        <v>182</v>
      </c>
      <c r="D8" s="428" t="s">
        <v>316</v>
      </c>
      <c r="E8" s="425" t="s">
        <v>342</v>
      </c>
      <c r="F8" s="425"/>
      <c r="G8" s="425"/>
      <c r="H8" s="430" t="s">
        <v>338</v>
      </c>
      <c r="I8" s="435" t="s">
        <v>356</v>
      </c>
    </row>
    <row r="9" spans="3:9" ht="24" customHeight="1">
      <c r="C9" s="433"/>
      <c r="D9" s="428"/>
      <c r="E9" s="424" t="s">
        <v>341</v>
      </c>
      <c r="F9" s="424"/>
      <c r="G9" s="424"/>
      <c r="H9" s="430"/>
      <c r="I9" s="435"/>
    </row>
    <row r="10" ht="15.75" customHeight="1">
      <c r="B10" s="154" t="s">
        <v>313</v>
      </c>
    </row>
    <row r="11" spans="3:9" ht="26.25" customHeight="1">
      <c r="C11" s="433" t="s">
        <v>184</v>
      </c>
      <c r="D11" s="428" t="s">
        <v>316</v>
      </c>
      <c r="E11" s="425" t="s">
        <v>343</v>
      </c>
      <c r="F11" s="425"/>
      <c r="G11" s="425"/>
      <c r="H11" s="426" t="s">
        <v>321</v>
      </c>
      <c r="I11" s="435" t="s">
        <v>345</v>
      </c>
    </row>
    <row r="12" spans="3:9" ht="26.25" customHeight="1">
      <c r="C12" s="433"/>
      <c r="D12" s="428"/>
      <c r="F12" s="3" t="s">
        <v>344</v>
      </c>
      <c r="H12" s="426"/>
      <c r="I12" s="435"/>
    </row>
    <row r="13" spans="3:9" ht="27" customHeight="1">
      <c r="C13" s="433" t="s">
        <v>185</v>
      </c>
      <c r="D13" s="428" t="s">
        <v>316</v>
      </c>
      <c r="E13" s="162"/>
      <c r="F13" s="162" t="s">
        <v>95</v>
      </c>
      <c r="G13" s="162"/>
      <c r="H13" s="426" t="s">
        <v>321</v>
      </c>
      <c r="I13" s="435" t="s">
        <v>355</v>
      </c>
    </row>
    <row r="14" spans="3:9" ht="27" customHeight="1">
      <c r="C14" s="433"/>
      <c r="D14" s="428"/>
      <c r="E14" s="427" t="s">
        <v>343</v>
      </c>
      <c r="F14" s="427"/>
      <c r="G14" s="427"/>
      <c r="H14" s="426"/>
      <c r="I14" s="435"/>
    </row>
    <row r="15" ht="15.75" customHeight="1">
      <c r="B15" s="154" t="s">
        <v>178</v>
      </c>
    </row>
    <row r="16" spans="3:9" ht="15.75" customHeight="1">
      <c r="C16" s="433" t="s">
        <v>177</v>
      </c>
      <c r="D16" s="428" t="s">
        <v>316</v>
      </c>
      <c r="E16" s="429" t="s">
        <v>226</v>
      </c>
      <c r="F16" s="429"/>
      <c r="G16" s="2"/>
      <c r="H16" s="426" t="s">
        <v>321</v>
      </c>
      <c r="I16" s="435" t="s">
        <v>347</v>
      </c>
    </row>
    <row r="17" spans="3:9" ht="15.75" customHeight="1">
      <c r="C17" s="433"/>
      <c r="D17" s="428"/>
      <c r="E17" s="428" t="s">
        <v>317</v>
      </c>
      <c r="F17" s="428"/>
      <c r="H17" s="426"/>
      <c r="I17" s="435"/>
    </row>
    <row r="18" spans="3:9" ht="26.25" customHeight="1">
      <c r="C18" s="433" t="s">
        <v>173</v>
      </c>
      <c r="D18" s="428" t="s">
        <v>316</v>
      </c>
      <c r="E18" s="431" t="s">
        <v>328</v>
      </c>
      <c r="F18" s="431"/>
      <c r="H18" s="426" t="s">
        <v>321</v>
      </c>
      <c r="I18" s="435" t="s">
        <v>346</v>
      </c>
    </row>
    <row r="19" spans="3:9" ht="26.25" customHeight="1">
      <c r="C19" s="433"/>
      <c r="D19" s="428"/>
      <c r="E19" s="432" t="s">
        <v>317</v>
      </c>
      <c r="F19" s="432"/>
      <c r="G19" s="159"/>
      <c r="H19" s="426"/>
      <c r="I19" s="435"/>
    </row>
    <row r="20" spans="3:9" ht="20.25" customHeight="1">
      <c r="C20" s="433" t="s">
        <v>174</v>
      </c>
      <c r="D20" s="428" t="s">
        <v>316</v>
      </c>
      <c r="E20" s="429" t="s">
        <v>329</v>
      </c>
      <c r="F20" s="429"/>
      <c r="G20" s="429"/>
      <c r="H20" s="426" t="s">
        <v>320</v>
      </c>
      <c r="I20" s="435" t="s">
        <v>353</v>
      </c>
    </row>
    <row r="21" spans="3:9" ht="20.25" customHeight="1">
      <c r="C21" s="433"/>
      <c r="D21" s="428"/>
      <c r="E21" s="428" t="s">
        <v>332</v>
      </c>
      <c r="F21" s="428"/>
      <c r="G21" s="428"/>
      <c r="H21" s="426"/>
      <c r="I21" s="435"/>
    </row>
    <row r="22" spans="3:9" ht="20.25" customHeight="1">
      <c r="C22" s="433" t="s">
        <v>175</v>
      </c>
      <c r="D22" s="428" t="s">
        <v>316</v>
      </c>
      <c r="E22" s="429" t="s">
        <v>333</v>
      </c>
      <c r="F22" s="429"/>
      <c r="H22" s="426" t="s">
        <v>320</v>
      </c>
      <c r="I22" s="435" t="s">
        <v>337</v>
      </c>
    </row>
    <row r="23" spans="3:9" ht="20.25" customHeight="1">
      <c r="C23" s="433"/>
      <c r="D23" s="428"/>
      <c r="E23" s="428" t="s">
        <v>51</v>
      </c>
      <c r="F23" s="428"/>
      <c r="H23" s="426"/>
      <c r="I23" s="435"/>
    </row>
    <row r="24" spans="3:9" ht="17.25" customHeight="1">
      <c r="C24" s="434" t="s">
        <v>314</v>
      </c>
      <c r="D24" s="428" t="s">
        <v>316</v>
      </c>
      <c r="E24" s="429" t="s">
        <v>334</v>
      </c>
      <c r="F24" s="429"/>
      <c r="G24" s="429"/>
      <c r="H24" s="430" t="s">
        <v>322</v>
      </c>
      <c r="I24" s="435" t="s">
        <v>336</v>
      </c>
    </row>
    <row r="25" spans="3:9" ht="17.25" customHeight="1">
      <c r="C25" s="434"/>
      <c r="D25" s="428"/>
      <c r="E25" s="424" t="s">
        <v>335</v>
      </c>
      <c r="F25" s="424"/>
      <c r="G25" s="424"/>
      <c r="H25" s="430"/>
      <c r="I25" s="435"/>
    </row>
    <row r="26" spans="3:9" ht="17.25" customHeight="1">
      <c r="C26" s="433" t="s">
        <v>315</v>
      </c>
      <c r="D26" s="428" t="s">
        <v>316</v>
      </c>
      <c r="E26" s="429" t="s">
        <v>350</v>
      </c>
      <c r="F26" s="429"/>
      <c r="G26" s="429"/>
      <c r="H26" s="430" t="s">
        <v>323</v>
      </c>
      <c r="I26" s="435" t="s">
        <v>354</v>
      </c>
    </row>
    <row r="27" spans="3:9" ht="17.25" customHeight="1">
      <c r="C27" s="433"/>
      <c r="D27" s="428"/>
      <c r="E27" s="428" t="s">
        <v>351</v>
      </c>
      <c r="F27" s="428"/>
      <c r="G27" s="428"/>
      <c r="H27" s="430"/>
      <c r="I27" s="435"/>
    </row>
    <row r="28" spans="3:9" ht="21.75" customHeight="1">
      <c r="C28" s="433" t="s">
        <v>158</v>
      </c>
      <c r="D28" s="428" t="s">
        <v>316</v>
      </c>
      <c r="E28" s="438" t="s">
        <v>352</v>
      </c>
      <c r="F28" s="438"/>
      <c r="G28" s="438"/>
      <c r="H28" s="436" t="str">
        <f>'３期分ＣＦ計算書(完成）'!R1</f>
        <v>千円</v>
      </c>
      <c r="I28" s="435" t="s">
        <v>359</v>
      </c>
    </row>
    <row r="29" spans="3:9" ht="21.75" customHeight="1">
      <c r="C29" s="433"/>
      <c r="D29" s="428"/>
      <c r="E29" s="438"/>
      <c r="F29" s="438"/>
      <c r="G29" s="438"/>
      <c r="H29" s="436"/>
      <c r="I29" s="435"/>
    </row>
  </sheetData>
  <sheetProtection sheet="1"/>
  <mergeCells count="74">
    <mergeCell ref="E1:F2"/>
    <mergeCell ref="E26:G26"/>
    <mergeCell ref="E27:G27"/>
    <mergeCell ref="H1:H2"/>
    <mergeCell ref="E28:G29"/>
    <mergeCell ref="H18:H19"/>
    <mergeCell ref="H20:H21"/>
    <mergeCell ref="H22:H23"/>
    <mergeCell ref="H24:H25"/>
    <mergeCell ref="H26:H27"/>
    <mergeCell ref="H28:H29"/>
    <mergeCell ref="I1:I2"/>
    <mergeCell ref="I4:I5"/>
    <mergeCell ref="I11:I12"/>
    <mergeCell ref="I13:I14"/>
    <mergeCell ref="I6:I7"/>
    <mergeCell ref="I8:I9"/>
    <mergeCell ref="C28:C29"/>
    <mergeCell ref="D28:D29"/>
    <mergeCell ref="I16:I17"/>
    <mergeCell ref="I18:I19"/>
    <mergeCell ref="I20:I21"/>
    <mergeCell ref="I22:I23"/>
    <mergeCell ref="I24:I25"/>
    <mergeCell ref="I26:I27"/>
    <mergeCell ref="I28:I29"/>
    <mergeCell ref="H16:H17"/>
    <mergeCell ref="D13:D14"/>
    <mergeCell ref="D11:D12"/>
    <mergeCell ref="D8:D9"/>
    <mergeCell ref="D6:D7"/>
    <mergeCell ref="D4:D5"/>
    <mergeCell ref="D1:D2"/>
    <mergeCell ref="D26:D27"/>
    <mergeCell ref="D24:D25"/>
    <mergeCell ref="D22:D23"/>
    <mergeCell ref="D20:D21"/>
    <mergeCell ref="D18:D19"/>
    <mergeCell ref="D16:D17"/>
    <mergeCell ref="C13:C14"/>
    <mergeCell ref="C11:C12"/>
    <mergeCell ref="C8:C9"/>
    <mergeCell ref="C6:C7"/>
    <mergeCell ref="C4:C5"/>
    <mergeCell ref="C1:C2"/>
    <mergeCell ref="C26:C27"/>
    <mergeCell ref="C24:C25"/>
    <mergeCell ref="C22:C23"/>
    <mergeCell ref="C20:C21"/>
    <mergeCell ref="C18:C19"/>
    <mergeCell ref="C16:C17"/>
    <mergeCell ref="E20:G20"/>
    <mergeCell ref="E21:G21"/>
    <mergeCell ref="E16:F16"/>
    <mergeCell ref="E17:F17"/>
    <mergeCell ref="E18:F18"/>
    <mergeCell ref="E19:F19"/>
    <mergeCell ref="E23:F23"/>
    <mergeCell ref="E22:F22"/>
    <mergeCell ref="E24:G24"/>
    <mergeCell ref="E25:G25"/>
    <mergeCell ref="H4:H5"/>
    <mergeCell ref="H6:H7"/>
    <mergeCell ref="H8:H9"/>
    <mergeCell ref="E4:G4"/>
    <mergeCell ref="E5:G5"/>
    <mergeCell ref="E6:G6"/>
    <mergeCell ref="E7:G7"/>
    <mergeCell ref="E8:G8"/>
    <mergeCell ref="E9:G9"/>
    <mergeCell ref="E11:G11"/>
    <mergeCell ref="H11:H12"/>
    <mergeCell ref="H13:H14"/>
    <mergeCell ref="E14:G14"/>
  </mergeCells>
  <printOptions/>
  <pageMargins left="0.1968503937007874" right="0.1968503937007874" top="0.5118110236220472" bottom="0.2362204724409449" header="0.1968503937007874" footer="0.2362204724409449"/>
  <pageSetup horizontalDpi="600" verticalDpi="600" orientation="landscape" paperSize="9" r:id="rId1"/>
  <headerFooter>
    <oddHeader>&amp;C&amp;"ＭＳ Ｐゴシック,太字"&amp;14主要経営分析一覧表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有限会社エーケンテック</dc:creator>
  <cp:keywords/>
  <dc:description/>
  <cp:lastModifiedBy>e-kenntekku2</cp:lastModifiedBy>
  <cp:lastPrinted>2009-06-24T00:15:07Z</cp:lastPrinted>
  <dcterms:created xsi:type="dcterms:W3CDTF">2007-07-02T01:56:45Z</dcterms:created>
  <dcterms:modified xsi:type="dcterms:W3CDTF">2009-08-27T02:41:35Z</dcterms:modified>
  <cp:category/>
  <cp:version/>
  <cp:contentType/>
  <cp:contentStatus/>
</cp:coreProperties>
</file>